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ebs\Documents\! Teaching\!!+ Teaching - CenSARA Classes Pre 2018\#Class Room Present - 3Day\"/>
    </mc:Choice>
  </mc:AlternateContent>
  <xr:revisionPtr revIDLastSave="0" documentId="13_ncr:1_{D352C62C-BDE9-415C-8791-EB360E5638FB}" xr6:coauthVersionLast="46" xr6:coauthVersionMax="46" xr10:uidLastSave="{00000000-0000-0000-0000-000000000000}"/>
  <bookViews>
    <workbookView xWindow="-110" yWindow="-110" windowWidth="19420" windowHeight="10420" xr2:uid="{A240C55E-6B92-4F05-99E7-C02147DEBB33}"/>
  </bookViews>
  <sheets>
    <sheet name="Pie Chart &amp; Relative Freq" sheetId="1" r:id="rId1"/>
    <sheet name="Frequency Distribution" sheetId="2" r:id="rId2"/>
  </sheets>
  <externalReferences>
    <externalReference r:id="rId3"/>
  </externalReferences>
  <definedNames>
    <definedName name="costs">'Frequency Distribution'!$B$3:$B$128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" l="1"/>
  <c r="F4" i="2"/>
  <c r="F3" i="2"/>
  <c r="I9" i="2" s="1"/>
  <c r="F2" i="2"/>
  <c r="G6" i="2" s="1"/>
  <c r="D16" i="2" l="1"/>
  <c r="F15" i="2"/>
  <c r="I8" i="2"/>
  <c r="F5" i="2"/>
  <c r="I15" i="2" l="1"/>
  <c r="H15" i="2"/>
  <c r="G15" i="2" s="1"/>
  <c r="D29" i="2"/>
  <c r="D42" i="2" s="1"/>
  <c r="D17" i="2"/>
  <c r="F16" i="2"/>
  <c r="N15" i="2"/>
  <c r="P15" i="2" s="1"/>
  <c r="N16" i="2"/>
  <c r="P16" i="2" s="1"/>
  <c r="H16" i="2" l="1"/>
  <c r="G16" i="2" s="1"/>
  <c r="D18" i="2"/>
  <c r="N17" i="2" s="1"/>
  <c r="P17" i="2" s="1"/>
  <c r="F17" i="2"/>
  <c r="D30" i="2"/>
  <c r="D43" i="2" s="1"/>
  <c r="I16" i="2"/>
  <c r="E29" i="2"/>
  <c r="Q15" i="2"/>
  <c r="J15" i="2"/>
  <c r="Q16" i="2" l="1"/>
  <c r="E30" i="2"/>
  <c r="D19" i="2"/>
  <c r="N18" i="2" s="1"/>
  <c r="P18" i="2" s="1"/>
  <c r="F18" i="2"/>
  <c r="D32" i="2" s="1"/>
  <c r="D45" i="2" s="1"/>
  <c r="J16" i="2"/>
  <c r="H17" i="2"/>
  <c r="G17" i="2" s="1"/>
  <c r="I18" i="2"/>
  <c r="D31" i="2"/>
  <c r="D44" i="2" s="1"/>
  <c r="I17" i="2"/>
  <c r="Q18" i="2" l="1"/>
  <c r="E32" i="2"/>
  <c r="D20" i="2"/>
  <c r="F19" i="2"/>
  <c r="E31" i="2"/>
  <c r="Q17" i="2"/>
  <c r="J17" i="2"/>
  <c r="J18" i="2" s="1"/>
  <c r="I19" i="2"/>
  <c r="H18" i="2"/>
  <c r="G18" i="2" s="1"/>
  <c r="E33" i="2" l="1"/>
  <c r="Q19" i="2"/>
  <c r="D21" i="2"/>
  <c r="F20" i="2"/>
  <c r="D34" i="2"/>
  <c r="D47" i="2" s="1"/>
  <c r="J19" i="2"/>
  <c r="N19" i="2"/>
  <c r="P19" i="2" s="1"/>
  <c r="H19" i="2"/>
  <c r="G19" i="2" s="1"/>
  <c r="I20" i="2"/>
  <c r="D33" i="2"/>
  <c r="D46" i="2" s="1"/>
  <c r="J20" i="2" l="1"/>
  <c r="F21" i="2"/>
  <c r="H21" i="2" s="1"/>
  <c r="Q20" i="2"/>
  <c r="E34" i="2"/>
  <c r="N20" i="2"/>
  <c r="P20" i="2" s="1"/>
  <c r="I21" i="2"/>
  <c r="J22" i="2" s="1"/>
  <c r="H20" i="2"/>
  <c r="G20" i="2" s="1"/>
  <c r="D35" i="2" l="1"/>
  <c r="D48" i="2" s="1"/>
  <c r="E35" i="2"/>
  <c r="E36" i="2" s="1"/>
  <c r="Q21" i="2"/>
  <c r="N21" i="2"/>
  <c r="P21" i="2" s="1"/>
  <c r="J21" i="2"/>
  <c r="G21" i="2"/>
  <c r="G22" i="2" l="1"/>
  <c r="L15" i="2" l="1"/>
  <c r="L16" i="2"/>
  <c r="F30" i="2" s="1"/>
  <c r="L17" i="2"/>
  <c r="F31" i="2" s="1"/>
  <c r="L18" i="2"/>
  <c r="F32" i="2" s="1"/>
  <c r="L19" i="2"/>
  <c r="F33" i="2" s="1"/>
  <c r="L20" i="2"/>
  <c r="F34" i="2" s="1"/>
  <c r="L21" i="2"/>
  <c r="F35" i="2" s="1"/>
  <c r="L22" i="2" l="1"/>
  <c r="F29" i="2"/>
  <c r="G35" i="2" l="1"/>
  <c r="E48" i="2" s="1"/>
  <c r="G34" i="2"/>
  <c r="E47" i="2" s="1"/>
  <c r="G33" i="2"/>
  <c r="E46" i="2" s="1"/>
  <c r="G32" i="2"/>
  <c r="E45" i="2" s="1"/>
  <c r="G31" i="2"/>
  <c r="E44" i="2" s="1"/>
  <c r="G30" i="2"/>
  <c r="E43" i="2" s="1"/>
  <c r="G29" i="2"/>
  <c r="E42" i="2" s="1"/>
  <c r="F36" i="2"/>
  <c r="D16" i="1" l="1"/>
</calcChain>
</file>

<file path=xl/sharedStrings.xml><?xml version="1.0" encoding="utf-8"?>
<sst xmlns="http://schemas.openxmlformats.org/spreadsheetml/2006/main" count="205" uniqueCount="195">
  <si>
    <t>What Are The Most Spoken Languages In The World? - WorldAtlas</t>
  </si>
  <si>
    <t>10 Most Spoken Language in World</t>
  </si>
  <si>
    <t>Based upon concept of Native Speakers</t>
  </si>
  <si>
    <t>Chinese</t>
  </si>
  <si>
    <t>Spanish</t>
  </si>
  <si>
    <t>English</t>
  </si>
  <si>
    <t>Hindi</t>
  </si>
  <si>
    <t>Arabic</t>
  </si>
  <si>
    <t>Bengali</t>
  </si>
  <si>
    <t>Portuguese</t>
  </si>
  <si>
    <t>Russian</t>
  </si>
  <si>
    <t>Lahnda</t>
  </si>
  <si>
    <t>Total</t>
  </si>
  <si>
    <t>Frequency</t>
  </si>
  <si>
    <t>What would be good way to show these numbers graphically?</t>
  </si>
  <si>
    <t>Frequency (millions)</t>
  </si>
  <si>
    <t>Survey of Students' Cost to go to College (Total Expense = Tuition, Books, Room, Food, Entertainment, ETC.)</t>
  </si>
  <si>
    <t>Student #</t>
  </si>
  <si>
    <t>Total Cost</t>
  </si>
  <si>
    <t>Number of Students</t>
  </si>
  <si>
    <t>=COUNT(Costs)</t>
  </si>
  <si>
    <t>2014-0101</t>
  </si>
  <si>
    <t>Maximum Costs</t>
  </si>
  <si>
    <t>=MAX(Costs)</t>
  </si>
  <si>
    <t>2014-0102</t>
  </si>
  <si>
    <t>Minimum Costs</t>
  </si>
  <si>
    <t>=MIN(Costs)</t>
  </si>
  <si>
    <t>2014-0103</t>
  </si>
  <si>
    <t>Range</t>
  </si>
  <si>
    <t>=F3-F4</t>
  </si>
  <si>
    <t>2014-0104</t>
  </si>
  <si>
    <t>n=</t>
  </si>
  <si>
    <t>2014-0105</t>
  </si>
  <si>
    <t>"2 to the K rule" - # interval</t>
  </si>
  <si>
    <t xml:space="preserve">k= </t>
  </si>
  <si>
    <t>=2^G7</t>
  </si>
  <si>
    <t>2014-0106</t>
  </si>
  <si>
    <t>Class Width</t>
  </si>
  <si>
    <t>=Range/Intervals</t>
  </si>
  <si>
    <t>=(F3-F4)/G7</t>
  </si>
  <si>
    <t>2014-0107</t>
  </si>
  <si>
    <t>=ROUNDUP((F3-F4)/G7,-4)</t>
  </si>
  <si>
    <t>&lt;--- You can round this in your  head, if you want.</t>
  </si>
  <si>
    <t>2014-0108</t>
  </si>
  <si>
    <t>2014-0109</t>
  </si>
  <si>
    <t>2014-0110</t>
  </si>
  <si>
    <t>2014-0111</t>
  </si>
  <si>
    <t>2014-0112</t>
  </si>
  <si>
    <t>Cumulative Frequency</t>
  </si>
  <si>
    <t>Relative Frequency</t>
  </si>
  <si>
    <t>Mid-Point</t>
  </si>
  <si>
    <t>Mid Point</t>
  </si>
  <si>
    <t>2014-0113</t>
  </si>
  <si>
    <t>up to</t>
  </si>
  <si>
    <t>=G15/$H$22</t>
  </si>
  <si>
    <t>=(30,000+70,000)/2</t>
  </si>
  <si>
    <t>2014-0114</t>
  </si>
  <si>
    <t>=G16/$H$22</t>
  </si>
  <si>
    <t>=(70,000+110,000)/2</t>
  </si>
  <si>
    <t>2014-0115</t>
  </si>
  <si>
    <t>=G17/$H$22</t>
  </si>
  <si>
    <t>=(110,000+150,000)/2</t>
  </si>
  <si>
    <t>2014-0116</t>
  </si>
  <si>
    <t>=G18/$H$22</t>
  </si>
  <si>
    <t>=(150,000+190,000)/2</t>
  </si>
  <si>
    <t>2014-0117</t>
  </si>
  <si>
    <t>=G19/$H$22</t>
  </si>
  <si>
    <t>=(190,000+230,000)/2</t>
  </si>
  <si>
    <t>2014-0118</t>
  </si>
  <si>
    <t>=G20/$H$22</t>
  </si>
  <si>
    <t>=(230,000+270,000)/2</t>
  </si>
  <si>
    <t>2014-0119</t>
  </si>
  <si>
    <t>=G21/$H$22</t>
  </si>
  <si>
    <t>=(270,000+310,000)/2</t>
  </si>
  <si>
    <t>2014-0120</t>
  </si>
  <si>
    <t>Total Student Sample</t>
  </si>
  <si>
    <t>2014-0121</t>
  </si>
  <si>
    <t>2014-0122</t>
  </si>
  <si>
    <t xml:space="preserve">You can use the CONCATENATE Excel function to </t>
  </si>
  <si>
    <t>2014-0123</t>
  </si>
  <si>
    <t>combine text cells and/or numerical cells together.</t>
  </si>
  <si>
    <t>2014-0124</t>
  </si>
  <si>
    <t>=CONCATENATE(D15/1000,"k up to ",F15/1000,"k")</t>
  </si>
  <si>
    <t>2014-0125</t>
  </si>
  <si>
    <t>2014-0126</t>
  </si>
  <si>
    <t>Expense Class</t>
  </si>
  <si>
    <t>Freq College Costs</t>
  </si>
  <si>
    <t>Relative Freq</t>
  </si>
  <si>
    <t>Cum Freq Dis</t>
  </si>
  <si>
    <t>2014-0127</t>
  </si>
  <si>
    <t>2014-0128</t>
  </si>
  <si>
    <t>2014-0129</t>
  </si>
  <si>
    <t>2014-0130</t>
  </si>
  <si>
    <t>2014-0131</t>
  </si>
  <si>
    <t>2014-0132</t>
  </si>
  <si>
    <t>2014-0133</t>
  </si>
  <si>
    <t>2014-0134</t>
  </si>
  <si>
    <t>2014-0135</t>
  </si>
  <si>
    <t>2014-0136</t>
  </si>
  <si>
    <t>2014-0137</t>
  </si>
  <si>
    <t>2014-0138</t>
  </si>
  <si>
    <t>2014-0139</t>
  </si>
  <si>
    <t>Interval</t>
  </si>
  <si>
    <t>Cum Frequency</t>
  </si>
  <si>
    <t>2014-0140</t>
  </si>
  <si>
    <t>2014-0141</t>
  </si>
  <si>
    <t>2014-0142</t>
  </si>
  <si>
    <t>2014-0143</t>
  </si>
  <si>
    <t>2014-0144</t>
  </si>
  <si>
    <t>2014-0145</t>
  </si>
  <si>
    <t>2014-0146</t>
  </si>
  <si>
    <t>2014-0147</t>
  </si>
  <si>
    <t>2014-0148</t>
  </si>
  <si>
    <t>2014-0149</t>
  </si>
  <si>
    <t>2014-0150</t>
  </si>
  <si>
    <t>2014-0151</t>
  </si>
  <si>
    <t>2014-0152</t>
  </si>
  <si>
    <t>2014-0153</t>
  </si>
  <si>
    <t>2014-0154</t>
  </si>
  <si>
    <t>2014-0155</t>
  </si>
  <si>
    <t>2014-0156</t>
  </si>
  <si>
    <t>2014-0157</t>
  </si>
  <si>
    <t>2014-0158</t>
  </si>
  <si>
    <t>2014-0159</t>
  </si>
  <si>
    <t>2014-0160</t>
  </si>
  <si>
    <t>2014-0161</t>
  </si>
  <si>
    <t>2014-0162</t>
  </si>
  <si>
    <t>2014-0163</t>
  </si>
  <si>
    <t>2014-0164</t>
  </si>
  <si>
    <t>2014-0165</t>
  </si>
  <si>
    <t>2014-0166</t>
  </si>
  <si>
    <t>2014-0167</t>
  </si>
  <si>
    <t>2014-0168</t>
  </si>
  <si>
    <t>2014-0169</t>
  </si>
  <si>
    <t>2014-0170</t>
  </si>
  <si>
    <t>2014-0171</t>
  </si>
  <si>
    <t>2014-0172</t>
  </si>
  <si>
    <t>2014-0173</t>
  </si>
  <si>
    <t>2014-0174</t>
  </si>
  <si>
    <t>2014-0175</t>
  </si>
  <si>
    <t>2014-0176</t>
  </si>
  <si>
    <t>2014-0177</t>
  </si>
  <si>
    <t>2014-0178</t>
  </si>
  <si>
    <t>2014-0179</t>
  </si>
  <si>
    <t>2014-0180</t>
  </si>
  <si>
    <t>2014-0181</t>
  </si>
  <si>
    <t>2014-0182</t>
  </si>
  <si>
    <t>2014-0183</t>
  </si>
  <si>
    <t>2014-0184</t>
  </si>
  <si>
    <t>2014-0185</t>
  </si>
  <si>
    <t>2014-0186</t>
  </si>
  <si>
    <t>2014-0187</t>
  </si>
  <si>
    <t>2014-0188</t>
  </si>
  <si>
    <t>2014-0189</t>
  </si>
  <si>
    <t>2014-0190</t>
  </si>
  <si>
    <t>2014-0191</t>
  </si>
  <si>
    <t>2014-0192</t>
  </si>
  <si>
    <t>2014-0193</t>
  </si>
  <si>
    <t>2014-0194</t>
  </si>
  <si>
    <t>2014-0195</t>
  </si>
  <si>
    <t>2014-0196</t>
  </si>
  <si>
    <t>2014-0197</t>
  </si>
  <si>
    <t>2014-0198</t>
  </si>
  <si>
    <t>2014-0199</t>
  </si>
  <si>
    <t>2014-0200</t>
  </si>
  <si>
    <t>2014-0201</t>
  </si>
  <si>
    <t>2014-0202</t>
  </si>
  <si>
    <t>2014-0203</t>
  </si>
  <si>
    <t>2014-0204</t>
  </si>
  <si>
    <t>2014-0205</t>
  </si>
  <si>
    <t>2014-0206</t>
  </si>
  <si>
    <t>2014-0207</t>
  </si>
  <si>
    <t>2014-0208</t>
  </si>
  <si>
    <t>2014-0209</t>
  </si>
  <si>
    <t>2014-0210</t>
  </si>
  <si>
    <t>2014-0211</t>
  </si>
  <si>
    <t>2014-0212</t>
  </si>
  <si>
    <t>2014-0213</t>
  </si>
  <si>
    <t>2014-0214</t>
  </si>
  <si>
    <t>2014-0215</t>
  </si>
  <si>
    <t>2014-0216</t>
  </si>
  <si>
    <t>2014-0217</t>
  </si>
  <si>
    <t>2014-0218</t>
  </si>
  <si>
    <t>2014-0219</t>
  </si>
  <si>
    <t>2014-0220</t>
  </si>
  <si>
    <t>2014-0221</t>
  </si>
  <si>
    <t>2014-0222</t>
  </si>
  <si>
    <t>2014-0223</t>
  </si>
  <si>
    <t>2014-0224</t>
  </si>
  <si>
    <t>2014-0225</t>
  </si>
  <si>
    <t>2014-0226</t>
  </si>
  <si>
    <t>Module 2</t>
  </si>
  <si>
    <r>
      <rPr>
        <b/>
        <sz val="18"/>
        <color theme="1"/>
        <rFont val="Calibri"/>
        <family val="2"/>
        <scheme val="minor"/>
      </rPr>
      <t>Module 2</t>
    </r>
    <r>
      <rPr>
        <sz val="18"/>
        <color theme="1"/>
        <rFont val="Calibri"/>
        <family val="2"/>
        <scheme val="minor"/>
      </rPr>
      <t xml:space="preserve"> --Survey of Students' Cost to go to College (Total Expense = Tuition, Books, Room, Food, Entertainment, ETC.)</t>
    </r>
  </si>
  <si>
    <t>The expression above created the Expense Category descriptions below</t>
  </si>
  <si>
    <t>Japanese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</si>
</sst>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43" formatCode="_(* #,##0.00_);_(* \(#,##0.00\);_(* &quot;-&quot;??_);_(@_)"/>
    <numFmt numFmtId="164" formatCode="_(* #,##0_);_(* \(#,##0\);_(* &quot;-&quot;??_);_(@_)"/>
    <numFmt numFmtId="165" formatCode="&quot;$&quot;#,##0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u/>
      <sz val="14"/>
      <color theme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9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2" fontId="4" fillId="0" borderId="0" xfId="0" applyNumberFormat="1" applyFont="1"/>
    <xf numFmtId="0" fontId="5" fillId="0" borderId="0" xfId="3" applyFont="1"/>
    <xf numFmtId="164" fontId="4" fillId="0" borderId="0" xfId="1" applyNumberFormat="1" applyFont="1" applyAlignment="1"/>
    <xf numFmtId="164" fontId="4" fillId="0" borderId="0" xfId="1" applyNumberFormat="1" applyFont="1"/>
    <xf numFmtId="164" fontId="4" fillId="0" borderId="1" xfId="1" applyNumberFormat="1" applyFont="1" applyBorder="1"/>
    <xf numFmtId="0" fontId="6" fillId="0" borderId="0" xfId="0" applyFont="1"/>
    <xf numFmtId="0" fontId="0" fillId="2" borderId="2" xfId="0" applyFill="1" applyBorder="1"/>
    <xf numFmtId="0" fontId="0" fillId="2" borderId="3" xfId="0" applyFill="1" applyBorder="1"/>
    <xf numFmtId="0" fontId="0" fillId="0" borderId="0" xfId="0" quotePrefix="1"/>
    <xf numFmtId="0" fontId="0" fillId="3" borderId="0" xfId="0" applyFill="1" applyAlignment="1">
      <alignment horizontal="right"/>
    </xf>
    <xf numFmtId="5" fontId="0" fillId="0" borderId="0" xfId="0" applyNumberFormat="1"/>
    <xf numFmtId="0" fontId="0" fillId="2" borderId="4" xfId="0" applyFill="1" applyBorder="1"/>
    <xf numFmtId="165" fontId="0" fillId="2" borderId="0" xfId="0" applyNumberFormat="1" applyFill="1"/>
    <xf numFmtId="165" fontId="0" fillId="0" borderId="0" xfId="0" quotePrefix="1" applyNumberFormat="1" applyAlignment="1">
      <alignment horizontal="right"/>
    </xf>
    <xf numFmtId="165" fontId="0" fillId="0" borderId="0" xfId="0" quotePrefix="1" applyNumberFormat="1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0" fontId="0" fillId="3" borderId="0" xfId="0" quotePrefix="1" applyFill="1" applyAlignment="1">
      <alignment horizontal="right"/>
    </xf>
    <xf numFmtId="2" fontId="0" fillId="0" borderId="0" xfId="0" quotePrefix="1" applyNumberFormat="1"/>
    <xf numFmtId="1" fontId="0" fillId="0" borderId="0" xfId="0" quotePrefix="1" applyNumberFormat="1"/>
    <xf numFmtId="164" fontId="0" fillId="0" borderId="0" xfId="1" quotePrefix="1" applyNumberFormat="1" applyFont="1"/>
    <xf numFmtId="0" fontId="0" fillId="4" borderId="5" xfId="0" applyFill="1" applyBorder="1"/>
    <xf numFmtId="0" fontId="0" fillId="4" borderId="6" xfId="0" applyFill="1" applyBorder="1"/>
    <xf numFmtId="0" fontId="0" fillId="4" borderId="3" xfId="0" applyFill="1" applyBorder="1"/>
    <xf numFmtId="0" fontId="0" fillId="5" borderId="0" xfId="0" applyFill="1" applyAlignment="1">
      <alignment horizontal="center"/>
    </xf>
    <xf numFmtId="0" fontId="0" fillId="5" borderId="0" xfId="0" applyFill="1" applyAlignment="1">
      <alignment wrapText="1"/>
    </xf>
    <xf numFmtId="0" fontId="0" fillId="6" borderId="0" xfId="0" applyFill="1" applyAlignment="1">
      <alignment wrapText="1"/>
    </xf>
    <xf numFmtId="0" fontId="0" fillId="0" borderId="0" xfId="0" applyAlignment="1">
      <alignment wrapText="1"/>
    </xf>
    <xf numFmtId="164" fontId="0" fillId="0" borderId="0" xfId="1" applyNumberFormat="1" applyFont="1"/>
    <xf numFmtId="0" fontId="0" fillId="5" borderId="0" xfId="0" applyFill="1"/>
    <xf numFmtId="164" fontId="0" fillId="6" borderId="0" xfId="1" quotePrefix="1" applyNumberFormat="1" applyFont="1" applyFill="1"/>
    <xf numFmtId="164" fontId="0" fillId="6" borderId="0" xfId="0" applyNumberFormat="1" applyFill="1"/>
    <xf numFmtId="166" fontId="0" fillId="0" borderId="0" xfId="2" quotePrefix="1" applyNumberFormat="1" applyFont="1" applyAlignment="1">
      <alignment horizontal="center"/>
    </xf>
    <xf numFmtId="0" fontId="7" fillId="0" borderId="0" xfId="0" quotePrefix="1" applyFont="1"/>
    <xf numFmtId="164" fontId="0" fillId="0" borderId="0" xfId="0" applyNumberFormat="1"/>
    <xf numFmtId="164" fontId="0" fillId="6" borderId="0" xfId="1" applyNumberFormat="1" applyFont="1" applyFill="1"/>
    <xf numFmtId="166" fontId="0" fillId="0" borderId="0" xfId="2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0" fontId="8" fillId="0" borderId="0" xfId="0" applyFont="1"/>
    <xf numFmtId="43" fontId="8" fillId="0" borderId="0" xfId="1" quotePrefix="1" applyFont="1"/>
    <xf numFmtId="0" fontId="0" fillId="0" borderId="7" xfId="0" applyBorder="1"/>
    <xf numFmtId="0" fontId="9" fillId="0" borderId="7" xfId="0" applyFont="1" applyBorder="1" applyAlignment="1">
      <alignment wrapText="1"/>
    </xf>
    <xf numFmtId="0" fontId="0" fillId="0" borderId="7" xfId="0" applyBorder="1" applyAlignment="1">
      <alignment wrapText="1"/>
    </xf>
    <xf numFmtId="0" fontId="7" fillId="0" borderId="7" xfId="0" applyFont="1" applyBorder="1" applyAlignment="1">
      <alignment horizontal="center" wrapText="1"/>
    </xf>
    <xf numFmtId="43" fontId="0" fillId="0" borderId="0" xfId="1" quotePrefix="1" applyFont="1"/>
    <xf numFmtId="9" fontId="0" fillId="0" borderId="0" xfId="0" applyNumberFormat="1"/>
    <xf numFmtId="43" fontId="0" fillId="0" borderId="0" xfId="1" applyFont="1"/>
    <xf numFmtId="43" fontId="0" fillId="0" borderId="1" xfId="1" applyFont="1" applyBorder="1"/>
    <xf numFmtId="164" fontId="0" fillId="0" borderId="1" xfId="0" applyNumberFormat="1" applyBorder="1"/>
    <xf numFmtId="9" fontId="0" fillId="0" borderId="1" xfId="0" applyNumberFormat="1" applyBorder="1"/>
    <xf numFmtId="0" fontId="10" fillId="0" borderId="0" xfId="0" applyFont="1"/>
    <xf numFmtId="165" fontId="0" fillId="0" borderId="0" xfId="0" applyNumberFormat="1"/>
    <xf numFmtId="0" fontId="0" fillId="2" borderId="0" xfId="0" applyFill="1"/>
    <xf numFmtId="0" fontId="11" fillId="0" borderId="0" xfId="0" applyFont="1"/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[1]Data!$F$28</c:f>
              <c:strCache>
                <c:ptCount val="1"/>
                <c:pt idx="0">
                  <c:v>Relative Freq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[1]Data!$D$29:$D$35</c:f>
              <c:strCache>
                <c:ptCount val="7"/>
                <c:pt idx="0">
                  <c:v>50k up to 100k</c:v>
                </c:pt>
                <c:pt idx="1">
                  <c:v>100k up to 150k</c:v>
                </c:pt>
                <c:pt idx="2">
                  <c:v>150k up to 200k</c:v>
                </c:pt>
                <c:pt idx="3">
                  <c:v>200k up to 250k</c:v>
                </c:pt>
                <c:pt idx="4">
                  <c:v>250k up to 300k</c:v>
                </c:pt>
                <c:pt idx="5">
                  <c:v>300k up to 350k</c:v>
                </c:pt>
                <c:pt idx="6">
                  <c:v>350k up to 400k</c:v>
                </c:pt>
              </c:strCache>
            </c:strRef>
          </c:cat>
          <c:val>
            <c:numRef>
              <c:f>[1]Data!$F$29:$F$35</c:f>
              <c:numCache>
                <c:formatCode>General</c:formatCode>
                <c:ptCount val="7"/>
                <c:pt idx="0">
                  <c:v>0.29365079365079366</c:v>
                </c:pt>
                <c:pt idx="1">
                  <c:v>0.34126984126984128</c:v>
                </c:pt>
                <c:pt idx="2">
                  <c:v>0.1984126984126984</c:v>
                </c:pt>
                <c:pt idx="3">
                  <c:v>8.7301587301587297E-2</c:v>
                </c:pt>
                <c:pt idx="4">
                  <c:v>3.1746031746031744E-2</c:v>
                </c:pt>
                <c:pt idx="5">
                  <c:v>2.3809523809523808E-2</c:v>
                </c:pt>
                <c:pt idx="6">
                  <c:v>2.3809523809523808E-2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38-4314-A2B3-5B0AECB07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[1]Data!$E$41</c:f>
              <c:strCache>
                <c:ptCount val="1"/>
                <c:pt idx="0">
                  <c:v>Cum Frequency</c:v>
                </c:pt>
              </c:strCache>
            </c:strRef>
          </c:tx>
          <c:marker>
            <c:symbol val="none"/>
          </c:marker>
          <c:cat>
            <c:strRef>
              <c:f>[1]Data!$D$42:$D$48</c:f>
              <c:strCache>
                <c:ptCount val="7"/>
                <c:pt idx="0">
                  <c:v>50k up to 100k</c:v>
                </c:pt>
                <c:pt idx="1">
                  <c:v>100k up to 150k</c:v>
                </c:pt>
                <c:pt idx="2">
                  <c:v>150k up to 200k</c:v>
                </c:pt>
                <c:pt idx="3">
                  <c:v>200k up to 250k</c:v>
                </c:pt>
                <c:pt idx="4">
                  <c:v>250k up to 300k</c:v>
                </c:pt>
                <c:pt idx="5">
                  <c:v>300k up to 350k</c:v>
                </c:pt>
                <c:pt idx="6">
                  <c:v>350k up to 400k</c:v>
                </c:pt>
              </c:strCache>
            </c:strRef>
          </c:cat>
          <c:val>
            <c:numRef>
              <c:f>[1]Data!$E$42:$E$48</c:f>
              <c:numCache>
                <c:formatCode>General</c:formatCode>
                <c:ptCount val="7"/>
                <c:pt idx="0">
                  <c:v>0.29365079365079366</c:v>
                </c:pt>
                <c:pt idx="1">
                  <c:v>0.63492063492063489</c:v>
                </c:pt>
                <c:pt idx="2">
                  <c:v>0.83333333333333326</c:v>
                </c:pt>
                <c:pt idx="3">
                  <c:v>0.92063492063492058</c:v>
                </c:pt>
                <c:pt idx="4">
                  <c:v>0.95238095238095233</c:v>
                </c:pt>
                <c:pt idx="5">
                  <c:v>0.97619047619047616</c:v>
                </c:pt>
                <c:pt idx="6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C5-45B1-82B2-80FCC581C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0081152"/>
        <c:axId val="78491584"/>
      </c:lineChart>
      <c:catAx>
        <c:axId val="14008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491584"/>
        <c:crosses val="autoZero"/>
        <c:auto val="1"/>
        <c:lblAlgn val="ctr"/>
        <c:lblOffset val="100"/>
        <c:noMultiLvlLbl val="0"/>
      </c:catAx>
      <c:valAx>
        <c:axId val="78491584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081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Frequency Polygon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[1]Data!$Q$14</c:f>
              <c:strCache>
                <c:ptCount val="1"/>
                <c:pt idx="0">
                  <c:v>Frequency</c:v>
                </c:pt>
              </c:strCache>
            </c:strRef>
          </c:tx>
          <c:marker>
            <c:symbol val="none"/>
          </c:marker>
          <c:cat>
            <c:numRef>
              <c:f>[1]Data!$P$15:$P$21</c:f>
              <c:numCache>
                <c:formatCode>General</c:formatCode>
                <c:ptCount val="7"/>
                <c:pt idx="0">
                  <c:v>75000</c:v>
                </c:pt>
                <c:pt idx="1">
                  <c:v>125000</c:v>
                </c:pt>
                <c:pt idx="2">
                  <c:v>175000</c:v>
                </c:pt>
                <c:pt idx="3">
                  <c:v>225000</c:v>
                </c:pt>
                <c:pt idx="4">
                  <c:v>275000</c:v>
                </c:pt>
                <c:pt idx="5">
                  <c:v>325000</c:v>
                </c:pt>
                <c:pt idx="6">
                  <c:v>375000</c:v>
                </c:pt>
              </c:numCache>
            </c:numRef>
          </c:cat>
          <c:val>
            <c:numRef>
              <c:f>[1]Data!$Q$15:$Q$21</c:f>
              <c:numCache>
                <c:formatCode>General</c:formatCode>
                <c:ptCount val="7"/>
                <c:pt idx="0">
                  <c:v>37</c:v>
                </c:pt>
                <c:pt idx="1">
                  <c:v>43</c:v>
                </c:pt>
                <c:pt idx="2">
                  <c:v>25</c:v>
                </c:pt>
                <c:pt idx="3">
                  <c:v>11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56-4D78-959E-0543AFB81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0081664"/>
        <c:axId val="78493312"/>
      </c:lineChart>
      <c:catAx>
        <c:axId val="14008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493312"/>
        <c:crosses val="autoZero"/>
        <c:auto val="1"/>
        <c:lblAlgn val="ctr"/>
        <c:lblOffset val="100"/>
        <c:noMultiLvlLbl val="0"/>
      </c:catAx>
      <c:valAx>
        <c:axId val="78493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081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[1]Data!$F$28</c:f>
              <c:strCache>
                <c:ptCount val="1"/>
                <c:pt idx="0">
                  <c:v>Relative Freq</c:v>
                </c:pt>
              </c:strCache>
            </c:strRef>
          </c:tx>
          <c:invertIfNegative val="0"/>
          <c:cat>
            <c:strRef>
              <c:f>[1]Data!$D$29:$D$35</c:f>
              <c:strCache>
                <c:ptCount val="7"/>
                <c:pt idx="0">
                  <c:v>50k up to 100k</c:v>
                </c:pt>
                <c:pt idx="1">
                  <c:v>100k up to 150k</c:v>
                </c:pt>
                <c:pt idx="2">
                  <c:v>150k up to 200k</c:v>
                </c:pt>
                <c:pt idx="3">
                  <c:v>200k up to 250k</c:v>
                </c:pt>
                <c:pt idx="4">
                  <c:v>250k up to 300k</c:v>
                </c:pt>
                <c:pt idx="5">
                  <c:v>300k up to 350k</c:v>
                </c:pt>
                <c:pt idx="6">
                  <c:v>350k up to 400k</c:v>
                </c:pt>
              </c:strCache>
            </c:strRef>
          </c:cat>
          <c:val>
            <c:numRef>
              <c:f>[1]Data!$F$29:$F$35</c:f>
              <c:numCache>
                <c:formatCode>General</c:formatCode>
                <c:ptCount val="7"/>
                <c:pt idx="0">
                  <c:v>0.29365079365079366</c:v>
                </c:pt>
                <c:pt idx="1">
                  <c:v>0.34126984126984128</c:v>
                </c:pt>
                <c:pt idx="2">
                  <c:v>0.1984126984126984</c:v>
                </c:pt>
                <c:pt idx="3">
                  <c:v>8.7301587301587297E-2</c:v>
                </c:pt>
                <c:pt idx="4">
                  <c:v>3.1746031746031744E-2</c:v>
                </c:pt>
                <c:pt idx="5">
                  <c:v>2.3809523809523808E-2</c:v>
                </c:pt>
                <c:pt idx="6">
                  <c:v>2.3809523809523808E-2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E5-4D09-B483-12FCEE09B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082688"/>
        <c:axId val="78495040"/>
      </c:barChart>
      <c:catAx>
        <c:axId val="140082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495040"/>
        <c:crosses val="autoZero"/>
        <c:auto val="1"/>
        <c:lblAlgn val="ctr"/>
        <c:lblOffset val="100"/>
        <c:noMultiLvlLbl val="0"/>
      </c:catAx>
      <c:valAx>
        <c:axId val="78495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082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595312</xdr:colOff>
      <xdr:row>40</xdr:row>
      <xdr:rowOff>96838</xdr:rowOff>
    </xdr:from>
    <xdr:to>
      <xdr:col>17</xdr:col>
      <xdr:colOff>717550</xdr:colOff>
      <xdr:row>53</xdr:row>
      <xdr:rowOff>77788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7DD327-142F-4F53-A1E5-093B50B704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40</xdr:row>
      <xdr:rowOff>79375</xdr:rowOff>
    </xdr:from>
    <xdr:to>
      <xdr:col>12</xdr:col>
      <xdr:colOff>214312</xdr:colOff>
      <xdr:row>53</xdr:row>
      <xdr:rowOff>74612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579F5E8-99DA-4E3D-B9D2-3B2C2E0605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164785</xdr:colOff>
      <xdr:row>26</xdr:row>
      <xdr:rowOff>55562</xdr:rowOff>
    </xdr:from>
    <xdr:to>
      <xdr:col>20</xdr:col>
      <xdr:colOff>185196</xdr:colOff>
      <xdr:row>39</xdr:row>
      <xdr:rowOff>7711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BBC5F92-8822-4CCA-9EC5-C254332B7D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967154</xdr:colOff>
      <xdr:row>26</xdr:row>
      <xdr:rowOff>61180</xdr:rowOff>
    </xdr:from>
    <xdr:to>
      <xdr:col>13</xdr:col>
      <xdr:colOff>160338</xdr:colOff>
      <xdr:row>39</xdr:row>
      <xdr:rowOff>23324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8641481-905A-485C-AE1F-51D3E70ED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174627</xdr:colOff>
      <xdr:row>10</xdr:row>
      <xdr:rowOff>67470</xdr:rowOff>
    </xdr:from>
    <xdr:to>
      <xdr:col>8</xdr:col>
      <xdr:colOff>222250</xdr:colOff>
      <xdr:row>12</xdr:row>
      <xdr:rowOff>190500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1187E701-0344-44C3-ADF7-D2721F672A1B}"/>
            </a:ext>
          </a:extLst>
        </xdr:cNvPr>
        <xdr:cNvCxnSpPr>
          <a:stCxn id="8" idx="1"/>
        </xdr:cNvCxnSpPr>
      </xdr:nvCxnSpPr>
      <xdr:spPr>
        <a:xfrm flipH="1">
          <a:off x="6715127" y="2074070"/>
          <a:ext cx="1076323" cy="484980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388941</xdr:colOff>
      <xdr:row>11</xdr:row>
      <xdr:rowOff>103188</xdr:rowOff>
    </xdr:from>
    <xdr:to>
      <xdr:col>9</xdr:col>
      <xdr:colOff>654845</xdr:colOff>
      <xdr:row>13</xdr:row>
      <xdr:rowOff>15875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6653D17B-7F9D-4911-A6AE-F2F024C78A6E}"/>
            </a:ext>
          </a:extLst>
        </xdr:cNvPr>
        <xdr:cNvCxnSpPr>
          <a:stCxn id="8" idx="2"/>
        </xdr:cNvCxnSpPr>
      </xdr:nvCxnSpPr>
      <xdr:spPr>
        <a:xfrm flipH="1">
          <a:off x="8986841" y="2293938"/>
          <a:ext cx="265904" cy="280987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222250</xdr:colOff>
      <xdr:row>9</xdr:row>
      <xdr:rowOff>31751</xdr:rowOff>
    </xdr:from>
    <xdr:to>
      <xdr:col>11</xdr:col>
      <xdr:colOff>87314</xdr:colOff>
      <xdr:row>11</xdr:row>
      <xdr:rowOff>103188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E0D3CF56-07D0-47E4-89B9-B13F9C0A83BE}"/>
            </a:ext>
          </a:extLst>
        </xdr:cNvPr>
        <xdr:cNvSpPr/>
      </xdr:nvSpPr>
      <xdr:spPr>
        <a:xfrm>
          <a:off x="7791450" y="1828801"/>
          <a:ext cx="2951164" cy="46513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/>
            <a:t>Look at Formulas</a:t>
          </a:r>
        </a:p>
        <a:p>
          <a:pPr algn="ctr"/>
          <a:r>
            <a:rPr lang="en-US" sz="1100"/>
            <a:t>Two ways to do same thing</a:t>
          </a:r>
        </a:p>
      </xdr:txBody>
    </xdr:sp>
    <xdr:clientData/>
  </xdr:twoCellAnchor>
  <xdr:twoCellAnchor>
    <xdr:from>
      <xdr:col>7</xdr:col>
      <xdr:colOff>182562</xdr:colOff>
      <xdr:row>1</xdr:row>
      <xdr:rowOff>134937</xdr:rowOff>
    </xdr:from>
    <xdr:to>
      <xdr:col>10</xdr:col>
      <xdr:colOff>338666</xdr:colOff>
      <xdr:row>4</xdr:row>
      <xdr:rowOff>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61CA7E6A-5DF1-4510-8387-755D259E5566}"/>
            </a:ext>
          </a:extLst>
        </xdr:cNvPr>
        <xdr:cNvSpPr txBox="1"/>
      </xdr:nvSpPr>
      <xdr:spPr>
        <a:xfrm>
          <a:off x="6723062" y="439737"/>
          <a:ext cx="3242204" cy="423863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28575" cmpd="sng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You want value in cell I7 (below)   </a:t>
          </a:r>
          <a:br>
            <a:rPr lang="en-US" sz="1100"/>
          </a:br>
          <a:r>
            <a:rPr lang="en-US" sz="1100"/>
            <a:t>&gt; value in F2 (the number of items)</a:t>
          </a:r>
        </a:p>
      </xdr:txBody>
    </xdr:sp>
    <xdr:clientData/>
  </xdr:twoCellAnchor>
  <xdr:twoCellAnchor>
    <xdr:from>
      <xdr:col>8</xdr:col>
      <xdr:colOff>746126</xdr:colOff>
      <xdr:row>4</xdr:row>
      <xdr:rowOff>0</xdr:rowOff>
    </xdr:from>
    <xdr:to>
      <xdr:col>8</xdr:col>
      <xdr:colOff>752739</xdr:colOff>
      <xdr:row>6</xdr:row>
      <xdr:rowOff>23812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0FD328D2-8938-475B-810C-8BF9748B682E}"/>
            </a:ext>
          </a:extLst>
        </xdr:cNvPr>
        <xdr:cNvCxnSpPr>
          <a:endCxn id="9" idx="2"/>
        </xdr:cNvCxnSpPr>
      </xdr:nvCxnSpPr>
      <xdr:spPr>
        <a:xfrm flipV="1">
          <a:off x="8315326" y="863600"/>
          <a:ext cx="6613" cy="392112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73026</xdr:colOff>
      <xdr:row>1</xdr:row>
      <xdr:rowOff>136527</xdr:rowOff>
    </xdr:from>
    <xdr:to>
      <xdr:col>7</xdr:col>
      <xdr:colOff>182562</xdr:colOff>
      <xdr:row>2</xdr:row>
      <xdr:rowOff>162719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74808956-E339-4934-BFCD-D982C80C340F}"/>
            </a:ext>
          </a:extLst>
        </xdr:cNvPr>
        <xdr:cNvCxnSpPr>
          <a:stCxn id="9" idx="1"/>
        </xdr:cNvCxnSpPr>
      </xdr:nvCxnSpPr>
      <xdr:spPr>
        <a:xfrm flipH="1" flipV="1">
          <a:off x="5584826" y="441327"/>
          <a:ext cx="1138236" cy="216692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iebs/Documents/!%20Teaching/%5e%20Statistics/!%20ALL%20-%20POWERPOINT%20SLIDES/Class%202%20-%20Ch2%20Business%20Stat/Ch2%20College%20Expense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>
        <row r="14">
          <cell r="Q14" t="str">
            <v>Frequency</v>
          </cell>
        </row>
        <row r="15">
          <cell r="P15">
            <v>75000</v>
          </cell>
          <cell r="Q15">
            <v>37</v>
          </cell>
        </row>
        <row r="16">
          <cell r="P16">
            <v>125000</v>
          </cell>
          <cell r="Q16">
            <v>43</v>
          </cell>
        </row>
        <row r="17">
          <cell r="P17">
            <v>175000</v>
          </cell>
          <cell r="Q17">
            <v>25</v>
          </cell>
        </row>
        <row r="18">
          <cell r="P18">
            <v>225000</v>
          </cell>
          <cell r="Q18">
            <v>11</v>
          </cell>
        </row>
        <row r="19">
          <cell r="P19">
            <v>275000</v>
          </cell>
          <cell r="Q19">
            <v>4</v>
          </cell>
        </row>
        <row r="20">
          <cell r="P20">
            <v>325000</v>
          </cell>
          <cell r="Q20">
            <v>3</v>
          </cell>
        </row>
        <row r="21">
          <cell r="P21">
            <v>375000</v>
          </cell>
          <cell r="Q21">
            <v>3</v>
          </cell>
        </row>
        <row r="28">
          <cell r="F28" t="str">
            <v>Relative Freq</v>
          </cell>
        </row>
        <row r="29">
          <cell r="D29" t="str">
            <v>50k up to 100k</v>
          </cell>
          <cell r="F29">
            <v>0.29365079365079366</v>
          </cell>
        </row>
        <row r="30">
          <cell r="D30" t="str">
            <v>100k up to 150k</v>
          </cell>
          <cell r="F30">
            <v>0.34126984126984128</v>
          </cell>
        </row>
        <row r="31">
          <cell r="D31" t="str">
            <v>150k up to 200k</v>
          </cell>
          <cell r="F31">
            <v>0.1984126984126984</v>
          </cell>
        </row>
        <row r="32">
          <cell r="D32" t="str">
            <v>200k up to 250k</v>
          </cell>
          <cell r="F32">
            <v>8.7301587301587297E-2</v>
          </cell>
        </row>
        <row r="33">
          <cell r="D33" t="str">
            <v>250k up to 300k</v>
          </cell>
          <cell r="F33">
            <v>3.1746031746031744E-2</v>
          </cell>
        </row>
        <row r="34">
          <cell r="D34" t="str">
            <v>300k up to 350k</v>
          </cell>
          <cell r="F34">
            <v>2.3809523809523808E-2</v>
          </cell>
        </row>
        <row r="35">
          <cell r="D35" t="str">
            <v>350k up to 400k</v>
          </cell>
          <cell r="F35">
            <v>2.3809523809523808E-2</v>
          </cell>
        </row>
        <row r="41">
          <cell r="E41" t="str">
            <v>Cum Frequency</v>
          </cell>
        </row>
        <row r="42">
          <cell r="D42" t="str">
            <v>50k up to 100k</v>
          </cell>
          <cell r="E42">
            <v>0.29365079365079366</v>
          </cell>
        </row>
        <row r="43">
          <cell r="D43" t="str">
            <v>100k up to 150k</v>
          </cell>
          <cell r="E43">
            <v>0.63492063492063489</v>
          </cell>
        </row>
        <row r="44">
          <cell r="D44" t="str">
            <v>150k up to 200k</v>
          </cell>
          <cell r="E44">
            <v>0.83333333333333326</v>
          </cell>
        </row>
        <row r="45">
          <cell r="D45" t="str">
            <v>200k up to 250k</v>
          </cell>
          <cell r="E45">
            <v>0.92063492063492058</v>
          </cell>
        </row>
        <row r="46">
          <cell r="D46" t="str">
            <v>250k up to 300k</v>
          </cell>
          <cell r="E46">
            <v>0.95238095238095233</v>
          </cell>
        </row>
        <row r="47">
          <cell r="D47" t="str">
            <v>300k up to 350k</v>
          </cell>
          <cell r="E47">
            <v>0.97619047619047616</v>
          </cell>
        </row>
        <row r="48">
          <cell r="D48" t="str">
            <v>350k up to 400k</v>
          </cell>
          <cell r="E48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worldatlas.com/articles/most-popular-languages-in-the-world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997F7-2DD3-45F8-B00B-BDE57BE6A5C4}">
  <dimension ref="A1:I126"/>
  <sheetViews>
    <sheetView tabSelected="1" workbookViewId="0"/>
  </sheetViews>
  <sheetFormatPr defaultRowHeight="17.5" x14ac:dyDescent="0.35"/>
  <cols>
    <col min="1" max="1" width="8.7265625" style="3"/>
    <col min="2" max="2" width="12.6328125" style="3" customWidth="1"/>
    <col min="3" max="3" width="16.08984375" style="3" customWidth="1"/>
    <col min="4" max="4" width="15.26953125" style="3" customWidth="1"/>
    <col min="5" max="9" width="12.6328125" style="3" customWidth="1"/>
    <col min="10" max="16384" width="8.7265625" style="3"/>
  </cols>
  <sheetData>
    <row r="1" spans="1:9" ht="18" x14ac:dyDescent="0.4">
      <c r="A1" s="60" t="s">
        <v>191</v>
      </c>
    </row>
    <row r="2" spans="1:9" x14ac:dyDescent="0.35">
      <c r="B2" s="3" t="s">
        <v>1</v>
      </c>
    </row>
    <row r="3" spans="1:9" x14ac:dyDescent="0.35">
      <c r="B3" s="3" t="s">
        <v>2</v>
      </c>
      <c r="F3" s="3" t="s">
        <v>14</v>
      </c>
    </row>
    <row r="5" spans="1:9" s="4" customFormat="1" ht="35" x14ac:dyDescent="0.35">
      <c r="D5" s="4" t="s">
        <v>15</v>
      </c>
    </row>
    <row r="6" spans="1:9" x14ac:dyDescent="0.35">
      <c r="C6" s="5" t="s">
        <v>3</v>
      </c>
      <c r="D6" s="9">
        <v>1300</v>
      </c>
      <c r="E6" s="6"/>
      <c r="F6" s="6"/>
      <c r="G6" s="6"/>
      <c r="H6" s="6"/>
      <c r="I6" s="6"/>
    </row>
    <row r="7" spans="1:9" x14ac:dyDescent="0.35">
      <c r="C7" s="7" t="s">
        <v>4</v>
      </c>
      <c r="D7" s="10">
        <v>460</v>
      </c>
      <c r="E7" s="7"/>
      <c r="H7" s="7"/>
      <c r="I7" s="7"/>
    </row>
    <row r="8" spans="1:9" x14ac:dyDescent="0.35">
      <c r="C8" s="7" t="s">
        <v>5</v>
      </c>
      <c r="D8" s="10">
        <v>379</v>
      </c>
      <c r="E8" s="7"/>
      <c r="F8" s="7"/>
      <c r="H8" s="7"/>
      <c r="I8" s="7"/>
    </row>
    <row r="9" spans="1:9" x14ac:dyDescent="0.35">
      <c r="C9" s="7" t="s">
        <v>6</v>
      </c>
      <c r="D9" s="10">
        <v>341</v>
      </c>
      <c r="E9" s="7"/>
      <c r="F9" s="7"/>
      <c r="H9" s="7"/>
      <c r="I9" s="7"/>
    </row>
    <row r="10" spans="1:9" x14ac:dyDescent="0.35">
      <c r="C10" s="7" t="s">
        <v>7</v>
      </c>
      <c r="D10" s="10">
        <v>315</v>
      </c>
      <c r="E10" s="7"/>
      <c r="F10" s="7"/>
      <c r="H10" s="7"/>
      <c r="I10" s="7"/>
    </row>
    <row r="11" spans="1:9" x14ac:dyDescent="0.35">
      <c r="C11" s="7" t="s">
        <v>8</v>
      </c>
      <c r="D11" s="10">
        <v>228</v>
      </c>
      <c r="E11" s="7"/>
      <c r="F11" s="7"/>
      <c r="H11" s="7"/>
      <c r="I11" s="7"/>
    </row>
    <row r="12" spans="1:9" x14ac:dyDescent="0.35">
      <c r="C12" s="7" t="s">
        <v>9</v>
      </c>
      <c r="D12" s="10">
        <v>220</v>
      </c>
      <c r="E12" s="7"/>
      <c r="F12" s="7"/>
      <c r="H12" s="7"/>
      <c r="I12" s="7"/>
    </row>
    <row r="13" spans="1:9" x14ac:dyDescent="0.35">
      <c r="C13" s="7" t="s">
        <v>10</v>
      </c>
      <c r="D13" s="10">
        <v>153</v>
      </c>
      <c r="E13" s="7"/>
      <c r="F13" s="7"/>
      <c r="H13" s="7"/>
      <c r="I13" s="7"/>
    </row>
    <row r="14" spans="1:9" x14ac:dyDescent="0.35">
      <c r="C14" s="7" t="s">
        <v>194</v>
      </c>
      <c r="D14" s="10">
        <v>128</v>
      </c>
      <c r="E14" s="7"/>
      <c r="F14" s="7"/>
      <c r="H14" s="7"/>
      <c r="I14" s="7"/>
    </row>
    <row r="15" spans="1:9" x14ac:dyDescent="0.35">
      <c r="C15" s="7" t="s">
        <v>11</v>
      </c>
      <c r="D15" s="11">
        <v>118</v>
      </c>
      <c r="E15" s="7"/>
      <c r="F15" s="7"/>
      <c r="H15" s="7"/>
      <c r="I15" s="7"/>
    </row>
    <row r="16" spans="1:9" x14ac:dyDescent="0.35">
      <c r="C16" s="7" t="s">
        <v>12</v>
      </c>
      <c r="D16" s="10">
        <f>SUM(D6:D15)</f>
        <v>3642</v>
      </c>
      <c r="E16" s="7"/>
      <c r="F16" s="7"/>
      <c r="H16" s="7"/>
      <c r="I16" s="7"/>
    </row>
    <row r="17" spans="2:9" x14ac:dyDescent="0.35">
      <c r="C17" s="7"/>
      <c r="D17" s="7"/>
      <c r="E17" s="7"/>
      <c r="F17" s="7"/>
      <c r="H17" s="7"/>
      <c r="I17" s="7"/>
    </row>
    <row r="18" spans="2:9" x14ac:dyDescent="0.35">
      <c r="C18" s="7"/>
      <c r="D18" s="7"/>
      <c r="E18" s="7"/>
      <c r="F18" s="7"/>
      <c r="H18" s="7"/>
      <c r="I18" s="7"/>
    </row>
    <row r="19" spans="2:9" x14ac:dyDescent="0.35">
      <c r="B19" s="8" t="s">
        <v>0</v>
      </c>
      <c r="C19" s="7"/>
      <c r="D19" s="7"/>
      <c r="E19" s="7"/>
      <c r="F19" s="7"/>
      <c r="H19" s="7"/>
      <c r="I19" s="7"/>
    </row>
    <row r="20" spans="2:9" x14ac:dyDescent="0.35">
      <c r="C20" s="7"/>
      <c r="D20" s="7"/>
      <c r="E20" s="7"/>
      <c r="F20" s="7"/>
      <c r="H20" s="7"/>
      <c r="I20" s="7"/>
    </row>
    <row r="21" spans="2:9" x14ac:dyDescent="0.35">
      <c r="C21" s="7"/>
      <c r="D21" s="7"/>
      <c r="E21" s="7"/>
      <c r="F21" s="7"/>
      <c r="H21" s="7"/>
      <c r="I21" s="7"/>
    </row>
    <row r="22" spans="2:9" x14ac:dyDescent="0.35">
      <c r="C22" s="7"/>
      <c r="D22" s="7"/>
      <c r="E22" s="7"/>
      <c r="F22" s="7"/>
      <c r="H22" s="7"/>
      <c r="I22" s="7"/>
    </row>
    <row r="23" spans="2:9" x14ac:dyDescent="0.35">
      <c r="C23" s="7"/>
      <c r="D23" s="7"/>
      <c r="E23" s="7"/>
      <c r="F23" s="7"/>
      <c r="H23" s="7"/>
      <c r="I23" s="7"/>
    </row>
    <row r="24" spans="2:9" x14ac:dyDescent="0.35">
      <c r="C24" s="7"/>
      <c r="D24" s="7"/>
      <c r="E24" s="7"/>
      <c r="F24" s="7"/>
      <c r="H24" s="7"/>
      <c r="I24" s="7"/>
    </row>
    <row r="25" spans="2:9" x14ac:dyDescent="0.35">
      <c r="C25" s="7"/>
      <c r="D25" s="7"/>
      <c r="E25" s="7"/>
      <c r="F25" s="7"/>
      <c r="H25" s="7"/>
      <c r="I25" s="7"/>
    </row>
    <row r="26" spans="2:9" x14ac:dyDescent="0.35">
      <c r="C26" s="7"/>
      <c r="D26" s="7"/>
      <c r="E26" s="7"/>
      <c r="F26" s="7"/>
      <c r="H26" s="7"/>
      <c r="I26" s="7"/>
    </row>
    <row r="27" spans="2:9" x14ac:dyDescent="0.35">
      <c r="C27" s="7"/>
      <c r="D27" s="7"/>
      <c r="E27" s="7"/>
      <c r="F27" s="7"/>
      <c r="H27" s="7"/>
      <c r="I27" s="7"/>
    </row>
    <row r="28" spans="2:9" x14ac:dyDescent="0.35">
      <c r="C28" s="7"/>
      <c r="D28" s="7"/>
      <c r="E28" s="7"/>
      <c r="F28" s="7"/>
      <c r="H28" s="7"/>
      <c r="I28" s="7"/>
    </row>
    <row r="29" spans="2:9" x14ac:dyDescent="0.35">
      <c r="C29" s="7"/>
      <c r="D29" s="7"/>
      <c r="E29" s="7"/>
      <c r="F29" s="7"/>
      <c r="H29" s="7"/>
      <c r="I29" s="7"/>
    </row>
    <row r="30" spans="2:9" x14ac:dyDescent="0.35">
      <c r="C30" s="7"/>
      <c r="D30" s="7"/>
      <c r="E30" s="7"/>
      <c r="F30" s="7"/>
      <c r="H30" s="7"/>
      <c r="I30" s="7"/>
    </row>
    <row r="31" spans="2:9" x14ac:dyDescent="0.35">
      <c r="C31" s="7"/>
      <c r="D31" s="7"/>
      <c r="E31" s="7"/>
      <c r="F31" s="7"/>
      <c r="H31" s="7"/>
      <c r="I31" s="7"/>
    </row>
    <row r="32" spans="2:9" x14ac:dyDescent="0.35">
      <c r="C32" s="7"/>
      <c r="D32" s="7"/>
      <c r="E32" s="7"/>
      <c r="F32" s="7"/>
      <c r="H32" s="7"/>
      <c r="I32" s="7"/>
    </row>
    <row r="33" spans="3:9" x14ac:dyDescent="0.35">
      <c r="C33" s="7"/>
      <c r="D33" s="7"/>
      <c r="E33" s="7"/>
      <c r="F33" s="7"/>
      <c r="H33" s="7"/>
      <c r="I33" s="7"/>
    </row>
    <row r="34" spans="3:9" x14ac:dyDescent="0.35">
      <c r="C34" s="7"/>
      <c r="D34" s="7"/>
      <c r="E34" s="7"/>
      <c r="F34" s="7"/>
      <c r="H34" s="7"/>
      <c r="I34" s="7"/>
    </row>
    <row r="35" spans="3:9" x14ac:dyDescent="0.35">
      <c r="C35" s="7"/>
      <c r="D35" s="7"/>
      <c r="E35" s="7"/>
      <c r="F35" s="7"/>
      <c r="H35" s="7"/>
      <c r="I35" s="7"/>
    </row>
    <row r="36" spans="3:9" x14ac:dyDescent="0.35">
      <c r="C36" s="7"/>
      <c r="D36" s="7"/>
      <c r="E36" s="7"/>
      <c r="F36" s="7"/>
      <c r="H36" s="7"/>
      <c r="I36" s="7"/>
    </row>
    <row r="37" spans="3:9" x14ac:dyDescent="0.35">
      <c r="C37" s="7"/>
      <c r="D37" s="7"/>
      <c r="E37" s="7"/>
      <c r="F37" s="7"/>
      <c r="H37" s="7"/>
      <c r="I37" s="7"/>
    </row>
    <row r="38" spans="3:9" x14ac:dyDescent="0.35">
      <c r="C38" s="7"/>
      <c r="D38" s="7"/>
      <c r="E38" s="7"/>
      <c r="F38" s="7"/>
      <c r="H38" s="7"/>
      <c r="I38" s="7"/>
    </row>
    <row r="39" spans="3:9" x14ac:dyDescent="0.35">
      <c r="C39" s="7"/>
      <c r="D39" s="7"/>
      <c r="E39" s="7"/>
      <c r="F39" s="7"/>
      <c r="H39" s="7"/>
      <c r="I39" s="7"/>
    </row>
    <row r="40" spans="3:9" x14ac:dyDescent="0.35">
      <c r="C40" s="7"/>
      <c r="D40" s="7"/>
      <c r="E40" s="7"/>
      <c r="F40" s="7"/>
      <c r="H40" s="7"/>
      <c r="I40" s="7"/>
    </row>
    <row r="41" spans="3:9" x14ac:dyDescent="0.35">
      <c r="C41" s="7"/>
      <c r="D41" s="7"/>
      <c r="E41" s="7"/>
      <c r="F41" s="7"/>
      <c r="H41" s="7"/>
      <c r="I41" s="7"/>
    </row>
    <row r="42" spans="3:9" x14ac:dyDescent="0.35">
      <c r="C42" s="7"/>
      <c r="D42" s="7"/>
      <c r="E42" s="7"/>
      <c r="F42" s="7"/>
      <c r="H42" s="7"/>
      <c r="I42" s="7"/>
    </row>
    <row r="43" spans="3:9" x14ac:dyDescent="0.35">
      <c r="C43" s="7"/>
      <c r="D43" s="7"/>
      <c r="E43" s="7"/>
      <c r="F43" s="7"/>
      <c r="H43" s="7"/>
      <c r="I43" s="7"/>
    </row>
    <row r="44" spans="3:9" x14ac:dyDescent="0.35">
      <c r="C44" s="7"/>
      <c r="D44" s="7"/>
      <c r="E44" s="7"/>
      <c r="F44" s="7"/>
      <c r="H44" s="7"/>
      <c r="I44" s="7"/>
    </row>
    <row r="45" spans="3:9" x14ac:dyDescent="0.35">
      <c r="C45" s="7"/>
      <c r="D45" s="7"/>
      <c r="E45" s="7"/>
      <c r="F45" s="7"/>
      <c r="H45" s="7"/>
      <c r="I45" s="7"/>
    </row>
    <row r="46" spans="3:9" x14ac:dyDescent="0.35">
      <c r="C46" s="7"/>
      <c r="D46" s="7"/>
      <c r="E46" s="7"/>
      <c r="F46" s="7"/>
      <c r="H46" s="7"/>
      <c r="I46" s="7"/>
    </row>
    <row r="47" spans="3:9" x14ac:dyDescent="0.35">
      <c r="C47" s="7"/>
      <c r="D47" s="7"/>
      <c r="E47" s="7"/>
      <c r="F47" s="7"/>
      <c r="H47" s="7"/>
      <c r="I47" s="7"/>
    </row>
    <row r="48" spans="3:9" x14ac:dyDescent="0.35">
      <c r="C48" s="7"/>
      <c r="D48" s="7"/>
      <c r="E48" s="7"/>
      <c r="F48" s="7"/>
      <c r="H48" s="7"/>
      <c r="I48" s="7"/>
    </row>
    <row r="49" spans="3:9" x14ac:dyDescent="0.35">
      <c r="C49" s="7"/>
      <c r="D49" s="7"/>
      <c r="E49" s="7"/>
      <c r="F49" s="7"/>
      <c r="H49" s="7"/>
      <c r="I49" s="7"/>
    </row>
    <row r="50" spans="3:9" x14ac:dyDescent="0.35">
      <c r="C50" s="7"/>
      <c r="D50" s="7"/>
      <c r="E50" s="7"/>
      <c r="F50" s="7"/>
      <c r="H50" s="7"/>
      <c r="I50" s="7"/>
    </row>
    <row r="51" spans="3:9" x14ac:dyDescent="0.35">
      <c r="C51" s="7"/>
      <c r="D51" s="7"/>
      <c r="E51" s="7"/>
      <c r="F51" s="7"/>
      <c r="H51" s="7"/>
      <c r="I51" s="7"/>
    </row>
    <row r="52" spans="3:9" x14ac:dyDescent="0.35">
      <c r="C52" s="7"/>
      <c r="D52" s="7"/>
      <c r="E52" s="7"/>
      <c r="F52" s="7"/>
      <c r="H52" s="7"/>
      <c r="I52" s="7"/>
    </row>
    <row r="53" spans="3:9" x14ac:dyDescent="0.35">
      <c r="C53" s="7"/>
      <c r="D53" s="7"/>
      <c r="E53" s="7"/>
      <c r="F53" s="7"/>
      <c r="H53" s="7"/>
      <c r="I53" s="7"/>
    </row>
    <row r="54" spans="3:9" x14ac:dyDescent="0.35">
      <c r="C54" s="7"/>
      <c r="D54" s="7"/>
      <c r="E54" s="7"/>
      <c r="F54" s="7"/>
      <c r="H54" s="7"/>
      <c r="I54" s="7"/>
    </row>
    <row r="55" spans="3:9" x14ac:dyDescent="0.35">
      <c r="C55" s="7"/>
      <c r="D55" s="7"/>
      <c r="E55" s="7"/>
      <c r="F55" s="7"/>
      <c r="H55" s="7"/>
      <c r="I55" s="7"/>
    </row>
    <row r="56" spans="3:9" x14ac:dyDescent="0.35">
      <c r="C56" s="7"/>
      <c r="D56" s="7"/>
      <c r="E56" s="7"/>
      <c r="F56" s="7"/>
      <c r="H56" s="7"/>
      <c r="I56" s="7"/>
    </row>
    <row r="57" spans="3:9" x14ac:dyDescent="0.35">
      <c r="C57" s="7"/>
      <c r="D57" s="7"/>
      <c r="E57" s="7"/>
      <c r="F57" s="7"/>
      <c r="H57" s="7"/>
      <c r="I57" s="7"/>
    </row>
    <row r="58" spans="3:9" x14ac:dyDescent="0.35">
      <c r="C58" s="7"/>
      <c r="D58" s="7"/>
      <c r="E58" s="7"/>
      <c r="F58" s="7"/>
      <c r="H58" s="7"/>
      <c r="I58" s="7"/>
    </row>
    <row r="59" spans="3:9" x14ac:dyDescent="0.35">
      <c r="C59" s="7"/>
      <c r="D59" s="7"/>
      <c r="E59" s="7"/>
      <c r="F59" s="7"/>
      <c r="H59" s="7"/>
      <c r="I59" s="7"/>
    </row>
    <row r="60" spans="3:9" x14ac:dyDescent="0.35">
      <c r="C60" s="7"/>
      <c r="D60" s="7"/>
      <c r="E60" s="7"/>
      <c r="F60" s="7"/>
      <c r="H60" s="7"/>
      <c r="I60" s="7"/>
    </row>
    <row r="61" spans="3:9" x14ac:dyDescent="0.35">
      <c r="C61" s="7"/>
      <c r="D61" s="7"/>
      <c r="E61" s="7"/>
      <c r="F61" s="7"/>
      <c r="H61" s="7"/>
      <c r="I61" s="7"/>
    </row>
    <row r="62" spans="3:9" x14ac:dyDescent="0.35">
      <c r="C62" s="7"/>
      <c r="D62" s="7"/>
      <c r="E62" s="7"/>
      <c r="F62" s="7"/>
      <c r="H62" s="7"/>
      <c r="I62" s="7"/>
    </row>
    <row r="63" spans="3:9" x14ac:dyDescent="0.35">
      <c r="C63" s="7"/>
      <c r="D63" s="7"/>
      <c r="E63" s="7"/>
      <c r="F63" s="7"/>
      <c r="H63" s="7"/>
      <c r="I63" s="7"/>
    </row>
    <row r="64" spans="3:9" x14ac:dyDescent="0.35">
      <c r="C64" s="7"/>
      <c r="D64" s="7"/>
      <c r="E64" s="7"/>
      <c r="F64" s="7"/>
      <c r="H64" s="7"/>
      <c r="I64" s="7"/>
    </row>
    <row r="65" spans="3:9" x14ac:dyDescent="0.35">
      <c r="C65" s="7"/>
      <c r="D65" s="7"/>
      <c r="E65" s="7"/>
      <c r="F65" s="7"/>
      <c r="H65" s="7"/>
      <c r="I65" s="7"/>
    </row>
    <row r="66" spans="3:9" x14ac:dyDescent="0.35">
      <c r="C66" s="7"/>
      <c r="D66" s="7"/>
      <c r="E66" s="7"/>
      <c r="F66" s="7"/>
      <c r="H66" s="7"/>
      <c r="I66" s="7"/>
    </row>
    <row r="67" spans="3:9" x14ac:dyDescent="0.35">
      <c r="C67" s="7"/>
      <c r="D67" s="7"/>
      <c r="E67" s="7"/>
      <c r="F67" s="7"/>
      <c r="H67" s="7"/>
      <c r="I67" s="7"/>
    </row>
    <row r="68" spans="3:9" x14ac:dyDescent="0.35">
      <c r="C68" s="7"/>
      <c r="D68" s="7"/>
      <c r="E68" s="7"/>
      <c r="F68" s="7"/>
      <c r="H68" s="7"/>
      <c r="I68" s="7"/>
    </row>
    <row r="69" spans="3:9" x14ac:dyDescent="0.35">
      <c r="C69" s="7"/>
      <c r="D69" s="7"/>
      <c r="E69" s="7"/>
      <c r="F69" s="7"/>
      <c r="H69" s="7"/>
      <c r="I69" s="7"/>
    </row>
    <row r="70" spans="3:9" x14ac:dyDescent="0.35">
      <c r="C70" s="7"/>
      <c r="D70" s="7"/>
      <c r="E70" s="7"/>
      <c r="F70" s="7"/>
      <c r="H70" s="7"/>
      <c r="I70" s="7"/>
    </row>
    <row r="71" spans="3:9" x14ac:dyDescent="0.35">
      <c r="C71" s="7"/>
      <c r="D71" s="7"/>
      <c r="E71" s="7"/>
      <c r="F71" s="7"/>
      <c r="H71" s="7"/>
      <c r="I71" s="7"/>
    </row>
    <row r="72" spans="3:9" x14ac:dyDescent="0.35">
      <c r="C72" s="7"/>
      <c r="D72" s="7"/>
      <c r="E72" s="7"/>
      <c r="F72" s="7"/>
      <c r="H72" s="7"/>
      <c r="I72" s="7"/>
    </row>
    <row r="73" spans="3:9" x14ac:dyDescent="0.35">
      <c r="C73" s="7"/>
      <c r="D73" s="7"/>
      <c r="E73" s="7"/>
      <c r="F73" s="7"/>
      <c r="H73" s="7"/>
      <c r="I73" s="7"/>
    </row>
    <row r="74" spans="3:9" x14ac:dyDescent="0.35">
      <c r="C74" s="7"/>
      <c r="D74" s="7"/>
      <c r="E74" s="7"/>
      <c r="F74" s="7"/>
      <c r="H74" s="7"/>
      <c r="I74" s="7"/>
    </row>
    <row r="75" spans="3:9" x14ac:dyDescent="0.35">
      <c r="C75" s="7"/>
      <c r="D75" s="7"/>
      <c r="E75" s="7"/>
      <c r="F75" s="7"/>
      <c r="H75" s="7"/>
      <c r="I75" s="7"/>
    </row>
    <row r="76" spans="3:9" x14ac:dyDescent="0.35">
      <c r="C76" s="7"/>
      <c r="D76" s="7"/>
      <c r="E76" s="7"/>
      <c r="F76" s="7"/>
      <c r="H76" s="7"/>
      <c r="I76" s="7"/>
    </row>
    <row r="77" spans="3:9" x14ac:dyDescent="0.35">
      <c r="C77" s="7"/>
      <c r="D77" s="7"/>
      <c r="E77" s="7"/>
      <c r="F77" s="7"/>
      <c r="H77" s="7"/>
      <c r="I77" s="7"/>
    </row>
    <row r="78" spans="3:9" x14ac:dyDescent="0.35">
      <c r="C78" s="7"/>
      <c r="D78" s="7"/>
      <c r="E78" s="7"/>
      <c r="F78" s="7"/>
      <c r="H78" s="7"/>
      <c r="I78" s="7"/>
    </row>
    <row r="79" spans="3:9" x14ac:dyDescent="0.35">
      <c r="C79" s="7"/>
      <c r="D79" s="7"/>
      <c r="E79" s="7"/>
      <c r="F79" s="7"/>
      <c r="H79" s="7"/>
      <c r="I79" s="7"/>
    </row>
    <row r="80" spans="3:9" x14ac:dyDescent="0.35">
      <c r="C80" s="7"/>
      <c r="D80" s="7"/>
      <c r="E80" s="7"/>
      <c r="F80" s="7"/>
      <c r="H80" s="7"/>
      <c r="I80" s="7"/>
    </row>
    <row r="81" spans="3:9" x14ac:dyDescent="0.35">
      <c r="C81" s="7"/>
      <c r="D81" s="7"/>
      <c r="E81" s="7"/>
      <c r="F81" s="7"/>
      <c r="H81" s="7"/>
      <c r="I81" s="7"/>
    </row>
    <row r="82" spans="3:9" x14ac:dyDescent="0.35">
      <c r="C82" s="7"/>
      <c r="D82" s="7"/>
      <c r="E82" s="7"/>
      <c r="F82" s="7"/>
      <c r="H82" s="7"/>
      <c r="I82" s="7"/>
    </row>
    <row r="83" spans="3:9" x14ac:dyDescent="0.35">
      <c r="C83" s="7"/>
      <c r="D83" s="7"/>
      <c r="E83" s="7"/>
      <c r="F83" s="7"/>
      <c r="H83" s="7"/>
      <c r="I83" s="7"/>
    </row>
    <row r="84" spans="3:9" x14ac:dyDescent="0.35">
      <c r="C84" s="7"/>
      <c r="D84" s="7"/>
      <c r="E84" s="7"/>
      <c r="F84" s="7"/>
      <c r="H84" s="7"/>
      <c r="I84" s="7"/>
    </row>
    <row r="85" spans="3:9" x14ac:dyDescent="0.35">
      <c r="C85" s="7"/>
      <c r="D85" s="7"/>
      <c r="E85" s="7"/>
      <c r="F85" s="7"/>
      <c r="H85" s="7"/>
      <c r="I85" s="7"/>
    </row>
    <row r="86" spans="3:9" x14ac:dyDescent="0.35">
      <c r="C86" s="7"/>
      <c r="D86" s="7"/>
      <c r="E86" s="7"/>
      <c r="F86" s="7"/>
      <c r="H86" s="7"/>
      <c r="I86" s="7"/>
    </row>
    <row r="87" spans="3:9" x14ac:dyDescent="0.35">
      <c r="C87" s="7"/>
      <c r="D87" s="7"/>
      <c r="E87" s="7"/>
      <c r="F87" s="7"/>
      <c r="H87" s="7"/>
      <c r="I87" s="7"/>
    </row>
    <row r="88" spans="3:9" x14ac:dyDescent="0.35">
      <c r="C88" s="7"/>
      <c r="D88" s="7"/>
      <c r="E88" s="7"/>
      <c r="F88" s="7"/>
      <c r="H88" s="7"/>
      <c r="I88" s="7"/>
    </row>
    <row r="89" spans="3:9" x14ac:dyDescent="0.35">
      <c r="C89" s="7"/>
      <c r="D89" s="7"/>
      <c r="E89" s="7"/>
      <c r="F89" s="7"/>
      <c r="H89" s="7"/>
      <c r="I89" s="7"/>
    </row>
    <row r="90" spans="3:9" x14ac:dyDescent="0.35">
      <c r="C90" s="7"/>
      <c r="D90" s="7"/>
      <c r="E90" s="7"/>
      <c r="F90" s="7"/>
      <c r="H90" s="7"/>
      <c r="I90" s="7"/>
    </row>
    <row r="91" spans="3:9" x14ac:dyDescent="0.35">
      <c r="C91" s="7"/>
      <c r="D91" s="7"/>
      <c r="E91" s="7"/>
      <c r="F91" s="7"/>
      <c r="H91" s="7"/>
      <c r="I91" s="7"/>
    </row>
    <row r="92" spans="3:9" x14ac:dyDescent="0.35">
      <c r="C92" s="7"/>
      <c r="D92" s="7"/>
      <c r="E92" s="7"/>
      <c r="F92" s="7"/>
      <c r="H92" s="7"/>
      <c r="I92" s="7"/>
    </row>
    <row r="93" spans="3:9" x14ac:dyDescent="0.35">
      <c r="C93" s="7"/>
      <c r="D93" s="7"/>
      <c r="E93" s="7"/>
      <c r="F93" s="7"/>
      <c r="H93" s="7"/>
      <c r="I93" s="7"/>
    </row>
    <row r="94" spans="3:9" x14ac:dyDescent="0.35">
      <c r="C94" s="7"/>
      <c r="D94" s="7"/>
      <c r="E94" s="7"/>
      <c r="F94" s="7"/>
      <c r="H94" s="7"/>
      <c r="I94" s="7"/>
    </row>
    <row r="95" spans="3:9" x14ac:dyDescent="0.35">
      <c r="C95" s="7"/>
      <c r="D95" s="7"/>
      <c r="E95" s="7"/>
      <c r="F95" s="7"/>
      <c r="H95" s="7"/>
      <c r="I95" s="7"/>
    </row>
    <row r="96" spans="3:9" x14ac:dyDescent="0.35">
      <c r="C96" s="7"/>
      <c r="D96" s="7"/>
      <c r="E96" s="7"/>
      <c r="F96" s="7"/>
      <c r="H96" s="7"/>
      <c r="I96" s="7"/>
    </row>
    <row r="97" spans="3:9" x14ac:dyDescent="0.35">
      <c r="C97" s="7"/>
      <c r="D97" s="7"/>
      <c r="E97" s="7"/>
      <c r="F97" s="7"/>
      <c r="H97" s="7"/>
      <c r="I97" s="7"/>
    </row>
    <row r="98" spans="3:9" x14ac:dyDescent="0.35">
      <c r="C98" s="7"/>
      <c r="D98" s="7"/>
      <c r="E98" s="7"/>
      <c r="F98" s="7"/>
      <c r="H98" s="7"/>
      <c r="I98" s="7"/>
    </row>
    <row r="99" spans="3:9" x14ac:dyDescent="0.35">
      <c r="C99" s="7"/>
      <c r="D99" s="7"/>
      <c r="E99" s="7"/>
      <c r="F99" s="7"/>
      <c r="H99" s="7"/>
      <c r="I99" s="7"/>
    </row>
    <row r="100" spans="3:9" x14ac:dyDescent="0.35">
      <c r="C100" s="7"/>
      <c r="D100" s="7"/>
      <c r="E100" s="7"/>
      <c r="F100" s="7"/>
      <c r="H100" s="7"/>
      <c r="I100" s="7"/>
    </row>
    <row r="101" spans="3:9" x14ac:dyDescent="0.35">
      <c r="C101" s="7"/>
      <c r="D101" s="7"/>
      <c r="E101" s="7"/>
      <c r="F101" s="7"/>
      <c r="H101" s="7"/>
      <c r="I101" s="7"/>
    </row>
    <row r="102" spans="3:9" x14ac:dyDescent="0.35">
      <c r="C102" s="7"/>
      <c r="D102" s="7"/>
      <c r="E102" s="7"/>
      <c r="F102" s="7"/>
      <c r="H102" s="7"/>
      <c r="I102" s="7"/>
    </row>
    <row r="103" spans="3:9" x14ac:dyDescent="0.35">
      <c r="C103" s="7"/>
      <c r="D103" s="7"/>
      <c r="E103" s="7"/>
      <c r="F103" s="7"/>
      <c r="H103" s="7"/>
      <c r="I103" s="7"/>
    </row>
    <row r="104" spans="3:9" x14ac:dyDescent="0.35">
      <c r="C104" s="7"/>
      <c r="D104" s="7"/>
      <c r="E104" s="7"/>
      <c r="F104" s="7"/>
      <c r="H104" s="7"/>
      <c r="I104" s="7"/>
    </row>
    <row r="105" spans="3:9" x14ac:dyDescent="0.35">
      <c r="C105" s="7"/>
      <c r="D105" s="7"/>
      <c r="E105" s="7"/>
      <c r="F105" s="7"/>
      <c r="H105" s="7"/>
      <c r="I105" s="7"/>
    </row>
    <row r="106" spans="3:9" x14ac:dyDescent="0.35">
      <c r="C106" s="7"/>
      <c r="D106" s="7"/>
      <c r="E106" s="7"/>
      <c r="F106" s="7"/>
      <c r="H106" s="7"/>
      <c r="I106" s="7"/>
    </row>
    <row r="107" spans="3:9" x14ac:dyDescent="0.35">
      <c r="C107" s="7"/>
      <c r="D107" s="7"/>
      <c r="E107" s="7"/>
      <c r="F107" s="7"/>
      <c r="H107" s="7"/>
      <c r="I107" s="7"/>
    </row>
    <row r="108" spans="3:9" x14ac:dyDescent="0.35">
      <c r="C108" s="7"/>
      <c r="D108" s="7"/>
      <c r="E108" s="7"/>
      <c r="F108" s="7"/>
      <c r="H108" s="7"/>
      <c r="I108" s="7"/>
    </row>
    <row r="109" spans="3:9" x14ac:dyDescent="0.35">
      <c r="C109" s="7"/>
      <c r="D109" s="7"/>
      <c r="E109" s="7"/>
      <c r="F109" s="7"/>
      <c r="H109" s="7"/>
      <c r="I109" s="7"/>
    </row>
    <row r="110" spans="3:9" x14ac:dyDescent="0.35">
      <c r="C110" s="7"/>
      <c r="D110" s="7"/>
      <c r="E110" s="7"/>
      <c r="F110" s="7"/>
      <c r="H110" s="7"/>
      <c r="I110" s="7"/>
    </row>
    <row r="111" spans="3:9" x14ac:dyDescent="0.35">
      <c r="C111" s="7"/>
      <c r="D111" s="7"/>
      <c r="E111" s="7"/>
      <c r="F111" s="7"/>
      <c r="H111" s="7"/>
      <c r="I111" s="7"/>
    </row>
    <row r="112" spans="3:9" x14ac:dyDescent="0.35">
      <c r="C112" s="7"/>
      <c r="D112" s="7"/>
      <c r="E112" s="7"/>
      <c r="F112" s="7"/>
      <c r="H112" s="7"/>
      <c r="I112" s="7"/>
    </row>
    <row r="113" spans="3:9" x14ac:dyDescent="0.35">
      <c r="C113" s="7"/>
      <c r="D113" s="7"/>
      <c r="E113" s="7"/>
      <c r="F113" s="7"/>
      <c r="H113" s="7"/>
      <c r="I113" s="7"/>
    </row>
    <row r="114" spans="3:9" x14ac:dyDescent="0.35">
      <c r="C114" s="7"/>
      <c r="D114" s="7"/>
      <c r="E114" s="7"/>
      <c r="F114" s="7"/>
      <c r="H114" s="7"/>
      <c r="I114" s="7"/>
    </row>
    <row r="115" spans="3:9" x14ac:dyDescent="0.35">
      <c r="C115" s="7"/>
      <c r="D115" s="7"/>
      <c r="E115" s="7"/>
      <c r="F115" s="7"/>
      <c r="H115" s="7"/>
      <c r="I115" s="7"/>
    </row>
    <row r="116" spans="3:9" x14ac:dyDescent="0.35">
      <c r="C116" s="7"/>
      <c r="D116" s="7"/>
      <c r="E116" s="7"/>
      <c r="F116" s="7"/>
      <c r="H116" s="7"/>
      <c r="I116" s="7"/>
    </row>
    <row r="117" spans="3:9" x14ac:dyDescent="0.35">
      <c r="C117" s="7"/>
      <c r="D117" s="7"/>
      <c r="E117" s="7"/>
      <c r="F117" s="7"/>
      <c r="H117" s="7"/>
      <c r="I117" s="7"/>
    </row>
    <row r="118" spans="3:9" x14ac:dyDescent="0.35">
      <c r="C118" s="7"/>
      <c r="D118" s="7"/>
      <c r="E118" s="7"/>
      <c r="F118" s="7"/>
      <c r="H118" s="7"/>
      <c r="I118" s="7"/>
    </row>
    <row r="119" spans="3:9" x14ac:dyDescent="0.35">
      <c r="C119" s="7"/>
      <c r="D119" s="7"/>
      <c r="E119" s="7"/>
      <c r="F119" s="7"/>
      <c r="H119" s="7"/>
      <c r="I119" s="7"/>
    </row>
    <row r="120" spans="3:9" x14ac:dyDescent="0.35">
      <c r="C120" s="7"/>
      <c r="D120" s="7"/>
      <c r="E120" s="7"/>
      <c r="F120" s="7"/>
      <c r="H120" s="7"/>
      <c r="I120" s="7"/>
    </row>
    <row r="121" spans="3:9" x14ac:dyDescent="0.35">
      <c r="C121" s="7"/>
      <c r="D121" s="7"/>
      <c r="E121" s="7"/>
      <c r="F121" s="7"/>
      <c r="H121" s="7"/>
      <c r="I121" s="7"/>
    </row>
    <row r="122" spans="3:9" x14ac:dyDescent="0.35">
      <c r="C122" s="7"/>
      <c r="D122" s="7"/>
      <c r="E122" s="7"/>
      <c r="F122" s="7"/>
      <c r="H122" s="7"/>
      <c r="I122" s="7"/>
    </row>
    <row r="123" spans="3:9" x14ac:dyDescent="0.35">
      <c r="C123" s="7"/>
      <c r="D123" s="7"/>
      <c r="E123" s="7"/>
      <c r="F123" s="7"/>
      <c r="H123" s="7"/>
      <c r="I123" s="7"/>
    </row>
    <row r="124" spans="3:9" x14ac:dyDescent="0.35">
      <c r="C124" s="7"/>
      <c r="D124" s="7"/>
      <c r="E124" s="7"/>
      <c r="F124" s="7"/>
      <c r="H124" s="7"/>
      <c r="I124" s="7"/>
    </row>
    <row r="125" spans="3:9" x14ac:dyDescent="0.35">
      <c r="C125" s="7"/>
      <c r="D125" s="7"/>
      <c r="E125" s="7"/>
      <c r="F125" s="7"/>
      <c r="H125" s="7"/>
      <c r="I125" s="7"/>
    </row>
    <row r="126" spans="3:9" x14ac:dyDescent="0.35">
      <c r="C126" s="7"/>
      <c r="D126" s="7"/>
      <c r="E126" s="7"/>
      <c r="F126" s="7"/>
      <c r="H126" s="7"/>
      <c r="I126" s="7"/>
    </row>
  </sheetData>
  <hyperlinks>
    <hyperlink ref="B19" r:id="rId1" location=":~:text=What%20Are%20The%20Most%20Spoken%20Languages%20In%20The,-%20534%20million%20speakers.%20...%20More%20items...%20" display="https://www.worldatlas.com/articles/most-popular-languages-in-the-world.html - :~:text=What%20Are%20The%20Most%20Spoken%20Languages%20In%20The,-%20534%20million%20speakers.%20...%20More%20items...%20" xr:uid="{E3707AB5-B2B4-426D-96AF-CE2D0ECADD9F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72D19-E9BA-4631-AFC0-B260BEEEA7C3}">
  <dimension ref="A1:Q128"/>
  <sheetViews>
    <sheetView workbookViewId="0"/>
  </sheetViews>
  <sheetFormatPr defaultRowHeight="14.5" x14ac:dyDescent="0.35"/>
  <cols>
    <col min="1" max="2" width="12.26953125" customWidth="1"/>
    <col min="3" max="3" width="4.7265625" customWidth="1"/>
    <col min="4" max="4" width="20.1796875" customWidth="1"/>
    <col min="5" max="12" width="14.7265625" customWidth="1"/>
    <col min="13" max="13" width="18.453125" customWidth="1"/>
    <col min="14" max="14" width="13.81640625" customWidth="1"/>
    <col min="15" max="21" width="12.7265625" customWidth="1"/>
  </cols>
  <sheetData>
    <row r="1" spans="1:17" s="2" customFormat="1" ht="24" thickBot="1" x14ac:dyDescent="0.6">
      <c r="A1" s="12" t="s">
        <v>192</v>
      </c>
    </row>
    <row r="2" spans="1:17" ht="15" thickBot="1" x14ac:dyDescent="0.4">
      <c r="A2" s="13" t="s">
        <v>17</v>
      </c>
      <c r="B2" s="14" t="s">
        <v>18</v>
      </c>
      <c r="D2" t="s">
        <v>19</v>
      </c>
      <c r="E2" s="15" t="s">
        <v>20</v>
      </c>
      <c r="F2" s="16">
        <f>COUNT(costs)</f>
        <v>126</v>
      </c>
      <c r="K2" s="17"/>
    </row>
    <row r="3" spans="1:17" x14ac:dyDescent="0.35">
      <c r="A3" s="18" t="s">
        <v>21</v>
      </c>
      <c r="B3" s="19">
        <v>162379</v>
      </c>
      <c r="D3" t="s">
        <v>22</v>
      </c>
      <c r="E3" s="15" t="s">
        <v>23</v>
      </c>
      <c r="F3" s="20">
        <f>MAX(costs)</f>
        <v>390105</v>
      </c>
    </row>
    <row r="4" spans="1:17" x14ac:dyDescent="0.35">
      <c r="A4" s="18" t="s">
        <v>24</v>
      </c>
      <c r="B4" s="19">
        <v>390105</v>
      </c>
      <c r="D4" t="s">
        <v>25</v>
      </c>
      <c r="E4" s="15" t="s">
        <v>26</v>
      </c>
      <c r="F4" s="20">
        <f>MIN(costs)</f>
        <v>51667</v>
      </c>
    </row>
    <row r="5" spans="1:17" x14ac:dyDescent="0.35">
      <c r="A5" s="18" t="s">
        <v>27</v>
      </c>
      <c r="B5" s="19">
        <v>120282</v>
      </c>
      <c r="D5" t="s">
        <v>28</v>
      </c>
      <c r="E5" s="21" t="s">
        <v>29</v>
      </c>
      <c r="F5" s="21">
        <f>F3-F4</f>
        <v>338438</v>
      </c>
      <c r="G5" s="22"/>
    </row>
    <row r="6" spans="1:17" x14ac:dyDescent="0.35">
      <c r="A6" s="18" t="s">
        <v>30</v>
      </c>
      <c r="B6" s="19">
        <v>79492</v>
      </c>
      <c r="F6" s="22" t="s">
        <v>31</v>
      </c>
      <c r="G6" s="1">
        <f>F2</f>
        <v>126</v>
      </c>
    </row>
    <row r="7" spans="1:17" x14ac:dyDescent="0.35">
      <c r="A7" s="18" t="s">
        <v>32</v>
      </c>
      <c r="B7" s="19">
        <v>140028</v>
      </c>
      <c r="D7" t="s">
        <v>33</v>
      </c>
      <c r="F7" s="22" t="s">
        <v>34</v>
      </c>
      <c r="G7" s="1">
        <v>7</v>
      </c>
      <c r="H7" s="23" t="s">
        <v>35</v>
      </c>
      <c r="I7" s="24">
        <f>2^G7</f>
        <v>128</v>
      </c>
    </row>
    <row r="8" spans="1:17" ht="15" thickBot="1" x14ac:dyDescent="0.4">
      <c r="A8" s="18" t="s">
        <v>36</v>
      </c>
      <c r="B8" s="19">
        <v>101015</v>
      </c>
      <c r="D8" t="s">
        <v>37</v>
      </c>
      <c r="F8" s="15" t="s">
        <v>38</v>
      </c>
      <c r="H8" s="25" t="s">
        <v>39</v>
      </c>
      <c r="I8" s="25">
        <f>(F3-F4)/G7</f>
        <v>48348.285714285717</v>
      </c>
    </row>
    <row r="9" spans="1:17" ht="15" thickBot="1" x14ac:dyDescent="0.4">
      <c r="A9" s="18" t="s">
        <v>40</v>
      </c>
      <c r="B9" s="19">
        <v>196208</v>
      </c>
      <c r="F9" s="26" t="s">
        <v>41</v>
      </c>
      <c r="I9" s="27">
        <f>ROUNDUP((F3-F4)/G7,-4)</f>
        <v>50000</v>
      </c>
      <c r="J9" s="28" t="s">
        <v>42</v>
      </c>
      <c r="K9" s="29"/>
      <c r="L9" s="30"/>
    </row>
    <row r="10" spans="1:17" ht="16.5" customHeight="1" x14ac:dyDescent="0.35">
      <c r="A10" s="18" t="s">
        <v>43</v>
      </c>
      <c r="B10" s="19">
        <v>351068</v>
      </c>
      <c r="E10" s="25"/>
      <c r="H10" s="25"/>
    </row>
    <row r="11" spans="1:17" x14ac:dyDescent="0.35">
      <c r="A11" s="18" t="s">
        <v>44</v>
      </c>
      <c r="B11" s="19">
        <v>142886</v>
      </c>
      <c r="E11" s="25"/>
      <c r="H11" s="25"/>
    </row>
    <row r="12" spans="1:17" x14ac:dyDescent="0.35">
      <c r="A12" s="18" t="s">
        <v>45</v>
      </c>
      <c r="B12" s="19">
        <v>65220</v>
      </c>
      <c r="E12" s="25"/>
      <c r="H12" s="25"/>
    </row>
    <row r="13" spans="1:17" x14ac:dyDescent="0.35">
      <c r="A13" s="18" t="s">
        <v>46</v>
      </c>
      <c r="B13" s="19">
        <v>193760</v>
      </c>
      <c r="G13" s="25"/>
      <c r="I13" s="25"/>
    </row>
    <row r="14" spans="1:17" ht="29" x14ac:dyDescent="0.35">
      <c r="A14" s="18" t="s">
        <v>47</v>
      </c>
      <c r="B14" s="19">
        <v>164668</v>
      </c>
      <c r="G14" s="31" t="s">
        <v>13</v>
      </c>
      <c r="H14" s="32" t="s">
        <v>48</v>
      </c>
      <c r="I14" s="33" t="s">
        <v>13</v>
      </c>
      <c r="J14" s="33" t="s">
        <v>48</v>
      </c>
      <c r="K14" s="34"/>
      <c r="L14" s="34" t="s">
        <v>49</v>
      </c>
      <c r="N14" t="s">
        <v>50</v>
      </c>
      <c r="P14" s="34" t="s">
        <v>51</v>
      </c>
      <c r="Q14" t="s">
        <v>13</v>
      </c>
    </row>
    <row r="15" spans="1:17" x14ac:dyDescent="0.35">
      <c r="A15" s="18" t="s">
        <v>52</v>
      </c>
      <c r="B15" s="19">
        <v>93488</v>
      </c>
      <c r="D15" s="35">
        <v>50000</v>
      </c>
      <c r="E15" s="1" t="s">
        <v>53</v>
      </c>
      <c r="F15" s="35">
        <f>D15+$I$9</f>
        <v>100000</v>
      </c>
      <c r="G15" s="36">
        <f>H15</f>
        <v>37</v>
      </c>
      <c r="H15" s="36">
        <f t="shared" ref="H15:H21" si="0">COUNTIFS(costs,"&lt;"&amp;F15)</f>
        <v>37</v>
      </c>
      <c r="I15" s="37">
        <f>COUNTIFS(costs,"&lt;="&amp;F15)</f>
        <v>37</v>
      </c>
      <c r="J15" s="38">
        <f>I15</f>
        <v>37</v>
      </c>
      <c r="K15" s="39" t="s">
        <v>54</v>
      </c>
      <c r="L15" s="39">
        <f>G15/$G$22</f>
        <v>0.29365079365079366</v>
      </c>
      <c r="M15" s="40" t="s">
        <v>55</v>
      </c>
      <c r="N15" s="35">
        <f t="shared" ref="N15:N20" si="1">(D15+D16)/2</f>
        <v>75000</v>
      </c>
      <c r="P15" s="41">
        <f>N15</f>
        <v>75000</v>
      </c>
      <c r="Q15" s="41">
        <f t="shared" ref="Q15:Q21" si="2">I15</f>
        <v>37</v>
      </c>
    </row>
    <row r="16" spans="1:17" x14ac:dyDescent="0.35">
      <c r="A16" s="18" t="s">
        <v>56</v>
      </c>
      <c r="B16" s="19">
        <v>200781</v>
      </c>
      <c r="D16" s="35">
        <f>D15+$I$9</f>
        <v>100000</v>
      </c>
      <c r="E16" s="1" t="s">
        <v>53</v>
      </c>
      <c r="F16" s="35">
        <f>D16+$I$9</f>
        <v>150000</v>
      </c>
      <c r="G16" s="36">
        <f>H16-H15</f>
        <v>43</v>
      </c>
      <c r="H16" s="36">
        <f t="shared" si="0"/>
        <v>80</v>
      </c>
      <c r="I16" s="42">
        <f t="shared" ref="I16:I21" si="3">COUNTIFS(costs,"&gt;="&amp;F15,costs,"&lt;"&amp;F16)</f>
        <v>43</v>
      </c>
      <c r="J16" s="38">
        <f>J15+I16</f>
        <v>80</v>
      </c>
      <c r="K16" s="39" t="s">
        <v>57</v>
      </c>
      <c r="L16" s="43">
        <f t="shared" ref="L16:L21" si="4">G16/$G$22</f>
        <v>0.34126984126984128</v>
      </c>
      <c r="M16" s="40" t="s">
        <v>58</v>
      </c>
      <c r="N16" s="35">
        <f t="shared" si="1"/>
        <v>125000</v>
      </c>
      <c r="P16" s="41">
        <f t="shared" ref="P16:P21" si="5">N16</f>
        <v>125000</v>
      </c>
      <c r="Q16" s="41">
        <f t="shared" si="2"/>
        <v>43</v>
      </c>
    </row>
    <row r="17" spans="1:17" x14ac:dyDescent="0.35">
      <c r="A17" s="18" t="s">
        <v>59</v>
      </c>
      <c r="B17" s="19">
        <v>72855</v>
      </c>
      <c r="D17" s="35">
        <f t="shared" ref="D17:D21" si="6">D16+$I$9</f>
        <v>150000</v>
      </c>
      <c r="E17" s="1" t="s">
        <v>53</v>
      </c>
      <c r="F17" s="35">
        <f t="shared" ref="F17:F21" si="7">D17+$I$9</f>
        <v>200000</v>
      </c>
      <c r="G17" s="36">
        <f t="shared" ref="G17:G21" si="8">H17-H16</f>
        <v>25</v>
      </c>
      <c r="H17" s="36">
        <f t="shared" si="0"/>
        <v>105</v>
      </c>
      <c r="I17" s="42">
        <f t="shared" si="3"/>
        <v>25</v>
      </c>
      <c r="J17" s="38">
        <f t="shared" ref="J17:J21" si="9">J16+I17</f>
        <v>105</v>
      </c>
      <c r="K17" s="39" t="s">
        <v>60</v>
      </c>
      <c r="L17" s="43">
        <f t="shared" si="4"/>
        <v>0.1984126984126984</v>
      </c>
      <c r="M17" s="40" t="s">
        <v>61</v>
      </c>
      <c r="N17" s="35">
        <f t="shared" si="1"/>
        <v>175000</v>
      </c>
      <c r="P17" s="41">
        <f t="shared" si="5"/>
        <v>175000</v>
      </c>
      <c r="Q17" s="41">
        <f t="shared" si="2"/>
        <v>25</v>
      </c>
    </row>
    <row r="18" spans="1:17" x14ac:dyDescent="0.35">
      <c r="A18" s="18" t="s">
        <v>62</v>
      </c>
      <c r="B18" s="19">
        <v>145753</v>
      </c>
      <c r="D18" s="35">
        <f t="shared" si="6"/>
        <v>200000</v>
      </c>
      <c r="E18" s="1" t="s">
        <v>53</v>
      </c>
      <c r="F18" s="35">
        <f t="shared" si="7"/>
        <v>250000</v>
      </c>
      <c r="G18" s="36">
        <f t="shared" si="8"/>
        <v>11</v>
      </c>
      <c r="H18" s="36">
        <f t="shared" si="0"/>
        <v>116</v>
      </c>
      <c r="I18" s="42">
        <f t="shared" si="3"/>
        <v>11</v>
      </c>
      <c r="J18" s="38">
        <f t="shared" si="9"/>
        <v>116</v>
      </c>
      <c r="K18" s="39" t="s">
        <v>63</v>
      </c>
      <c r="L18" s="43">
        <f t="shared" si="4"/>
        <v>8.7301587301587297E-2</v>
      </c>
      <c r="M18" s="40" t="s">
        <v>64</v>
      </c>
      <c r="N18" s="35">
        <f t="shared" si="1"/>
        <v>225000</v>
      </c>
      <c r="P18" s="41">
        <f t="shared" si="5"/>
        <v>225000</v>
      </c>
      <c r="Q18" s="41">
        <f t="shared" si="2"/>
        <v>11</v>
      </c>
    </row>
    <row r="19" spans="1:17" x14ac:dyDescent="0.35">
      <c r="A19" s="18" t="s">
        <v>65</v>
      </c>
      <c r="B19" s="19">
        <v>138856</v>
      </c>
      <c r="D19" s="35">
        <f t="shared" si="6"/>
        <v>250000</v>
      </c>
      <c r="E19" s="1" t="s">
        <v>53</v>
      </c>
      <c r="F19" s="35">
        <f t="shared" si="7"/>
        <v>300000</v>
      </c>
      <c r="G19" s="36">
        <f t="shared" si="8"/>
        <v>4</v>
      </c>
      <c r="H19" s="36">
        <f t="shared" si="0"/>
        <v>120</v>
      </c>
      <c r="I19" s="42">
        <f t="shared" si="3"/>
        <v>4</v>
      </c>
      <c r="J19" s="38">
        <f t="shared" si="9"/>
        <v>120</v>
      </c>
      <c r="K19" s="39" t="s">
        <v>66</v>
      </c>
      <c r="L19" s="43">
        <f t="shared" si="4"/>
        <v>3.1746031746031744E-2</v>
      </c>
      <c r="M19" s="40" t="s">
        <v>67</v>
      </c>
      <c r="N19" s="35">
        <f t="shared" si="1"/>
        <v>275000</v>
      </c>
      <c r="P19" s="41">
        <f t="shared" si="5"/>
        <v>275000</v>
      </c>
      <c r="Q19" s="41">
        <f t="shared" si="2"/>
        <v>4</v>
      </c>
    </row>
    <row r="20" spans="1:17" x14ac:dyDescent="0.35">
      <c r="A20" s="18" t="s">
        <v>68</v>
      </c>
      <c r="B20" s="19">
        <v>95060</v>
      </c>
      <c r="D20" s="35">
        <f t="shared" si="6"/>
        <v>300000</v>
      </c>
      <c r="E20" s="1" t="s">
        <v>53</v>
      </c>
      <c r="F20" s="35">
        <f t="shared" si="7"/>
        <v>350000</v>
      </c>
      <c r="G20" s="36">
        <f t="shared" si="8"/>
        <v>3</v>
      </c>
      <c r="H20" s="36">
        <f t="shared" si="0"/>
        <v>123</v>
      </c>
      <c r="I20" s="42">
        <f t="shared" si="3"/>
        <v>3</v>
      </c>
      <c r="J20" s="38">
        <f t="shared" si="9"/>
        <v>123</v>
      </c>
      <c r="K20" s="39" t="s">
        <v>69</v>
      </c>
      <c r="L20" s="43">
        <f t="shared" si="4"/>
        <v>2.3809523809523808E-2</v>
      </c>
      <c r="M20" s="40" t="s">
        <v>70</v>
      </c>
      <c r="N20" s="35">
        <f t="shared" si="1"/>
        <v>325000</v>
      </c>
      <c r="P20" s="41">
        <f t="shared" si="5"/>
        <v>325000</v>
      </c>
      <c r="Q20" s="41">
        <f t="shared" si="2"/>
        <v>3</v>
      </c>
    </row>
    <row r="21" spans="1:17" ht="16.5" customHeight="1" x14ac:dyDescent="0.35">
      <c r="A21" s="18" t="s">
        <v>71</v>
      </c>
      <c r="B21" s="19">
        <v>154794</v>
      </c>
      <c r="D21" s="35">
        <f t="shared" si="6"/>
        <v>350000</v>
      </c>
      <c r="E21" s="1" t="s">
        <v>53</v>
      </c>
      <c r="F21" s="35">
        <f t="shared" si="7"/>
        <v>400000</v>
      </c>
      <c r="G21" s="36">
        <f t="shared" si="8"/>
        <v>3</v>
      </c>
      <c r="H21" s="36">
        <f t="shared" si="0"/>
        <v>126</v>
      </c>
      <c r="I21" s="42">
        <f t="shared" si="3"/>
        <v>3</v>
      </c>
      <c r="J21" s="38">
        <f t="shared" si="9"/>
        <v>126</v>
      </c>
      <c r="K21" s="39" t="s">
        <v>72</v>
      </c>
      <c r="L21" s="43">
        <f t="shared" si="4"/>
        <v>2.3809523809523808E-2</v>
      </c>
      <c r="M21" s="40" t="s">
        <v>73</v>
      </c>
      <c r="N21" s="35">
        <f>(D21+F21)/2</f>
        <v>375000</v>
      </c>
      <c r="P21" s="41">
        <f t="shared" si="5"/>
        <v>375000</v>
      </c>
      <c r="Q21" s="41">
        <f t="shared" si="2"/>
        <v>3</v>
      </c>
    </row>
    <row r="22" spans="1:17" ht="16.5" customHeight="1" x14ac:dyDescent="0.35">
      <c r="A22" s="18" t="s">
        <v>74</v>
      </c>
      <c r="B22" s="19">
        <v>128652</v>
      </c>
      <c r="D22" t="s">
        <v>75</v>
      </c>
      <c r="G22" s="36">
        <f>SUM(G15:G21)</f>
        <v>126</v>
      </c>
      <c r="J22" s="38">
        <f>SUM(I15:I21)</f>
        <v>126</v>
      </c>
      <c r="L22" s="44">
        <f>SUM(L15:L21)</f>
        <v>1</v>
      </c>
    </row>
    <row r="23" spans="1:17" ht="16.5" customHeight="1" x14ac:dyDescent="0.35">
      <c r="A23" s="18" t="s">
        <v>76</v>
      </c>
      <c r="B23" s="19">
        <v>131380</v>
      </c>
      <c r="J23" s="41"/>
      <c r="L23" s="44"/>
    </row>
    <row r="24" spans="1:17" ht="16.5" customHeight="1" x14ac:dyDescent="0.35">
      <c r="A24" s="18" t="s">
        <v>77</v>
      </c>
      <c r="B24" s="19">
        <v>67122</v>
      </c>
      <c r="D24" s="45" t="s">
        <v>78</v>
      </c>
      <c r="J24" s="41"/>
      <c r="L24" s="44"/>
    </row>
    <row r="25" spans="1:17" ht="16.5" customHeight="1" x14ac:dyDescent="0.35">
      <c r="A25" s="18" t="s">
        <v>79</v>
      </c>
      <c r="B25" s="19">
        <v>245240</v>
      </c>
      <c r="D25" s="45" t="s">
        <v>80</v>
      </c>
      <c r="E25" s="45"/>
      <c r="F25" s="45"/>
      <c r="J25" s="41"/>
      <c r="L25" s="44"/>
    </row>
    <row r="26" spans="1:17" ht="16.5" customHeight="1" x14ac:dyDescent="0.35">
      <c r="A26" s="18" t="s">
        <v>81</v>
      </c>
      <c r="B26" s="19">
        <v>129834</v>
      </c>
      <c r="D26" s="46" t="s">
        <v>82</v>
      </c>
      <c r="E26" s="45"/>
      <c r="F26" s="45"/>
    </row>
    <row r="27" spans="1:17" x14ac:dyDescent="0.35">
      <c r="A27" s="18" t="s">
        <v>83</v>
      </c>
      <c r="B27" s="19">
        <v>102270</v>
      </c>
      <c r="D27" s="45" t="s">
        <v>193</v>
      </c>
    </row>
    <row r="28" spans="1:17" ht="16.5" customHeight="1" x14ac:dyDescent="0.35">
      <c r="A28" s="18" t="s">
        <v>84</v>
      </c>
      <c r="B28" s="19">
        <v>246976</v>
      </c>
      <c r="D28" s="47" t="s">
        <v>85</v>
      </c>
      <c r="E28" s="48" t="s">
        <v>86</v>
      </c>
      <c r="F28" s="49" t="s">
        <v>87</v>
      </c>
      <c r="G28" s="50" t="s">
        <v>88</v>
      </c>
    </row>
    <row r="29" spans="1:17" ht="16.5" customHeight="1" x14ac:dyDescent="0.35">
      <c r="A29" s="18" t="s">
        <v>89</v>
      </c>
      <c r="B29" s="19">
        <v>172972</v>
      </c>
      <c r="D29" s="51" t="str">
        <f t="shared" ref="D29:D35" si="10">CONCATENATE(D15/1000,"k up to ",F15/1000,"k")</f>
        <v>50k up to 100k</v>
      </c>
      <c r="E29" s="41">
        <f t="shared" ref="E29:E35" si="11">I15</f>
        <v>37</v>
      </c>
      <c r="F29" s="52">
        <f t="shared" ref="F29:F35" si="12">L15</f>
        <v>0.29365079365079366</v>
      </c>
      <c r="G29" s="52">
        <f>SUM($F$29:F29)</f>
        <v>0.29365079365079366</v>
      </c>
    </row>
    <row r="30" spans="1:17" ht="16.5" customHeight="1" x14ac:dyDescent="0.35">
      <c r="A30" s="18" t="s">
        <v>90</v>
      </c>
      <c r="B30" s="19">
        <v>275831</v>
      </c>
      <c r="D30" s="53" t="str">
        <f t="shared" si="10"/>
        <v>100k up to 150k</v>
      </c>
      <c r="E30" s="41">
        <f t="shared" si="11"/>
        <v>43</v>
      </c>
      <c r="F30" s="52">
        <f t="shared" si="12"/>
        <v>0.34126984126984128</v>
      </c>
      <c r="G30" s="52">
        <f>SUM($F$29:F30)</f>
        <v>0.63492063492063489</v>
      </c>
    </row>
    <row r="31" spans="1:17" ht="16.5" customHeight="1" x14ac:dyDescent="0.35">
      <c r="A31" s="18" t="s">
        <v>91</v>
      </c>
      <c r="B31" s="19">
        <v>100775</v>
      </c>
      <c r="D31" s="53" t="str">
        <f t="shared" si="10"/>
        <v>150k up to 200k</v>
      </c>
      <c r="E31" s="41">
        <f t="shared" si="11"/>
        <v>25</v>
      </c>
      <c r="F31" s="52">
        <f t="shared" si="12"/>
        <v>0.1984126984126984</v>
      </c>
      <c r="G31" s="52">
        <f>SUM($F$29:F31)</f>
        <v>0.83333333333333326</v>
      </c>
      <c r="I31" s="41"/>
    </row>
    <row r="32" spans="1:17" ht="16.5" customHeight="1" x14ac:dyDescent="0.35">
      <c r="A32" s="18" t="s">
        <v>92</v>
      </c>
      <c r="B32" s="19">
        <v>128915</v>
      </c>
      <c r="D32" s="53" t="str">
        <f t="shared" si="10"/>
        <v>200k up to 250k</v>
      </c>
      <c r="E32" s="41">
        <f t="shared" si="11"/>
        <v>11</v>
      </c>
      <c r="F32" s="52">
        <f t="shared" si="12"/>
        <v>8.7301587301587297E-2</v>
      </c>
      <c r="G32" s="52">
        <f>SUM($F$29:F32)</f>
        <v>0.92063492063492058</v>
      </c>
      <c r="I32" s="41"/>
    </row>
    <row r="33" spans="1:9" x14ac:dyDescent="0.35">
      <c r="A33" s="18" t="s">
        <v>93</v>
      </c>
      <c r="B33" s="19">
        <v>67382</v>
      </c>
      <c r="D33" s="53" t="str">
        <f t="shared" si="10"/>
        <v>250k up to 300k</v>
      </c>
      <c r="E33" s="41">
        <f t="shared" si="11"/>
        <v>4</v>
      </c>
      <c r="F33" s="52">
        <f t="shared" si="12"/>
        <v>3.1746031746031744E-2</v>
      </c>
      <c r="G33" s="52">
        <f>SUM($F$29:F33)</f>
        <v>0.95238095238095233</v>
      </c>
      <c r="I33" s="41"/>
    </row>
    <row r="34" spans="1:9" x14ac:dyDescent="0.35">
      <c r="A34" s="18" t="s">
        <v>94</v>
      </c>
      <c r="B34" s="19">
        <v>152054</v>
      </c>
      <c r="D34" s="53" t="str">
        <f t="shared" si="10"/>
        <v>300k up to 350k</v>
      </c>
      <c r="E34" s="41">
        <f t="shared" si="11"/>
        <v>3</v>
      </c>
      <c r="F34" s="52">
        <f t="shared" si="12"/>
        <v>2.3809523809523808E-2</v>
      </c>
      <c r="G34" s="52">
        <f>SUM($F$29:F34)</f>
        <v>0.97619047619047616</v>
      </c>
      <c r="I34" s="41"/>
    </row>
    <row r="35" spans="1:9" x14ac:dyDescent="0.35">
      <c r="A35" s="18" t="s">
        <v>95</v>
      </c>
      <c r="B35" s="19">
        <v>111425</v>
      </c>
      <c r="D35" s="54" t="str">
        <f t="shared" si="10"/>
        <v>350k up to 400k</v>
      </c>
      <c r="E35" s="55">
        <f t="shared" si="11"/>
        <v>3</v>
      </c>
      <c r="F35" s="56">
        <f t="shared" si="12"/>
        <v>2.3809523809523808E-2</v>
      </c>
      <c r="G35" s="52">
        <f>SUM($F$29:F35)</f>
        <v>1</v>
      </c>
      <c r="I35" s="41"/>
    </row>
    <row r="36" spans="1:9" x14ac:dyDescent="0.35">
      <c r="A36" s="18" t="s">
        <v>96</v>
      </c>
      <c r="B36" s="19">
        <v>322855</v>
      </c>
      <c r="D36" t="s">
        <v>12</v>
      </c>
      <c r="E36" s="41">
        <f>SUM(E29:E35)</f>
        <v>126</v>
      </c>
      <c r="F36" s="52">
        <f>SUM(F29:F35)</f>
        <v>1</v>
      </c>
      <c r="I36" s="41"/>
    </row>
    <row r="37" spans="1:9" ht="15" customHeight="1" x14ac:dyDescent="0.35">
      <c r="A37" s="18" t="s">
        <v>97</v>
      </c>
      <c r="B37" s="19">
        <v>119768</v>
      </c>
      <c r="I37" s="41"/>
    </row>
    <row r="38" spans="1:9" ht="15.75" customHeight="1" x14ac:dyDescent="0.35">
      <c r="A38" s="18" t="s">
        <v>98</v>
      </c>
      <c r="B38" s="19">
        <v>170072</v>
      </c>
      <c r="F38" s="17"/>
      <c r="I38" s="41"/>
    </row>
    <row r="39" spans="1:9" x14ac:dyDescent="0.35">
      <c r="A39" s="18" t="s">
        <v>99</v>
      </c>
      <c r="B39" s="19">
        <v>70773</v>
      </c>
      <c r="I39" s="41"/>
    </row>
    <row r="40" spans="1:9" x14ac:dyDescent="0.35">
      <c r="A40" s="18" t="s">
        <v>100</v>
      </c>
      <c r="B40" s="19">
        <v>117522</v>
      </c>
      <c r="I40" s="41"/>
    </row>
    <row r="41" spans="1:9" x14ac:dyDescent="0.35">
      <c r="A41" s="18" t="s">
        <v>101</v>
      </c>
      <c r="B41" s="19">
        <v>73827</v>
      </c>
      <c r="D41" t="s">
        <v>102</v>
      </c>
      <c r="E41" s="34" t="s">
        <v>103</v>
      </c>
      <c r="I41" s="41"/>
    </row>
    <row r="42" spans="1:9" x14ac:dyDescent="0.35">
      <c r="A42" s="18" t="s">
        <v>104</v>
      </c>
      <c r="B42" s="19">
        <v>84102</v>
      </c>
      <c r="D42" t="str">
        <f t="shared" ref="D42:D48" si="13">D29</f>
        <v>50k up to 100k</v>
      </c>
      <c r="E42" s="52">
        <f t="shared" ref="E42:E48" si="14">G29</f>
        <v>0.29365079365079366</v>
      </c>
      <c r="I42" s="41"/>
    </row>
    <row r="43" spans="1:9" x14ac:dyDescent="0.35">
      <c r="A43" s="18" t="s">
        <v>105</v>
      </c>
      <c r="B43" s="19">
        <v>98440</v>
      </c>
      <c r="D43" t="str">
        <f t="shared" si="13"/>
        <v>100k up to 150k</v>
      </c>
      <c r="E43" s="52">
        <f t="shared" si="14"/>
        <v>0.63492063492063489</v>
      </c>
      <c r="I43" s="41"/>
    </row>
    <row r="44" spans="1:9" x14ac:dyDescent="0.35">
      <c r="A44" s="18" t="s">
        <v>106</v>
      </c>
      <c r="B44" s="19">
        <v>279983</v>
      </c>
      <c r="D44" t="str">
        <f t="shared" si="13"/>
        <v>150k up to 200k</v>
      </c>
      <c r="E44" s="52">
        <f t="shared" si="14"/>
        <v>0.83333333333333326</v>
      </c>
      <c r="I44" s="41"/>
    </row>
    <row r="45" spans="1:9" x14ac:dyDescent="0.35">
      <c r="A45" s="18" t="s">
        <v>107</v>
      </c>
      <c r="B45" s="19">
        <v>87228</v>
      </c>
      <c r="D45" t="str">
        <f t="shared" si="13"/>
        <v>200k up to 250k</v>
      </c>
      <c r="E45" s="52">
        <f t="shared" si="14"/>
        <v>0.92063492063492058</v>
      </c>
      <c r="I45" s="41"/>
    </row>
    <row r="46" spans="1:9" x14ac:dyDescent="0.35">
      <c r="A46" s="18" t="s">
        <v>108</v>
      </c>
      <c r="B46" s="19">
        <v>226696</v>
      </c>
      <c r="D46" t="str">
        <f t="shared" si="13"/>
        <v>250k up to 300k</v>
      </c>
      <c r="E46" s="52">
        <f t="shared" si="14"/>
        <v>0.95238095238095233</v>
      </c>
      <c r="I46" s="41"/>
    </row>
    <row r="47" spans="1:9" x14ac:dyDescent="0.35">
      <c r="A47" s="18" t="s">
        <v>109</v>
      </c>
      <c r="B47" s="19">
        <v>104090</v>
      </c>
      <c r="D47" t="str">
        <f t="shared" si="13"/>
        <v>300k up to 350k</v>
      </c>
      <c r="E47" s="52">
        <f t="shared" si="14"/>
        <v>0.97619047619047616</v>
      </c>
      <c r="I47" s="41"/>
    </row>
    <row r="48" spans="1:9" x14ac:dyDescent="0.35">
      <c r="A48" s="18" t="s">
        <v>110</v>
      </c>
      <c r="B48" s="19">
        <v>227107</v>
      </c>
      <c r="D48" t="str">
        <f t="shared" si="13"/>
        <v>350k up to 400k</v>
      </c>
      <c r="E48" s="52">
        <f t="shared" si="14"/>
        <v>1</v>
      </c>
      <c r="I48" s="41"/>
    </row>
    <row r="49" spans="1:11" x14ac:dyDescent="0.35">
      <c r="A49" s="18" t="s">
        <v>111</v>
      </c>
      <c r="B49" s="19">
        <v>192171</v>
      </c>
      <c r="I49" s="41"/>
    </row>
    <row r="50" spans="1:11" x14ac:dyDescent="0.35">
      <c r="A50" s="18" t="s">
        <v>112</v>
      </c>
      <c r="B50" s="19">
        <v>286808</v>
      </c>
    </row>
    <row r="51" spans="1:11" x14ac:dyDescent="0.35">
      <c r="A51" s="18" t="s">
        <v>113</v>
      </c>
      <c r="B51" s="19">
        <v>126638</v>
      </c>
    </row>
    <row r="52" spans="1:11" x14ac:dyDescent="0.35">
      <c r="A52" s="18" t="s">
        <v>114</v>
      </c>
      <c r="B52" s="19">
        <v>209772</v>
      </c>
    </row>
    <row r="53" spans="1:11" x14ac:dyDescent="0.35">
      <c r="A53" s="18" t="s">
        <v>115</v>
      </c>
      <c r="B53" s="19">
        <v>212904</v>
      </c>
    </row>
    <row r="54" spans="1:11" x14ac:dyDescent="0.35">
      <c r="A54" s="18" t="s">
        <v>116</v>
      </c>
      <c r="B54" s="19">
        <v>82568</v>
      </c>
    </row>
    <row r="55" spans="1:11" x14ac:dyDescent="0.35">
      <c r="A55" s="18" t="s">
        <v>117</v>
      </c>
      <c r="B55" s="19">
        <v>121793</v>
      </c>
    </row>
    <row r="56" spans="1:11" x14ac:dyDescent="0.35">
      <c r="A56" s="18" t="s">
        <v>118</v>
      </c>
      <c r="B56" s="19">
        <v>328830</v>
      </c>
    </row>
    <row r="57" spans="1:11" x14ac:dyDescent="0.35">
      <c r="A57" s="18" t="s">
        <v>119</v>
      </c>
      <c r="B57" s="19">
        <v>129968</v>
      </c>
    </row>
    <row r="58" spans="1:11" x14ac:dyDescent="0.35">
      <c r="A58" s="18" t="s">
        <v>120</v>
      </c>
      <c r="B58" s="19">
        <v>144494</v>
      </c>
    </row>
    <row r="59" spans="1:11" x14ac:dyDescent="0.35">
      <c r="A59" s="18" t="s">
        <v>121</v>
      </c>
      <c r="B59" s="19">
        <v>209896</v>
      </c>
    </row>
    <row r="60" spans="1:11" ht="26" x14ac:dyDescent="0.6">
      <c r="A60" s="18" t="s">
        <v>122</v>
      </c>
      <c r="B60" s="19">
        <v>119411</v>
      </c>
      <c r="D60" s="12" t="s">
        <v>16</v>
      </c>
      <c r="E60" s="57"/>
      <c r="F60" s="57"/>
      <c r="G60" s="57"/>
      <c r="H60" s="57"/>
      <c r="I60" s="57"/>
      <c r="J60" s="57"/>
      <c r="K60" s="57"/>
    </row>
    <row r="61" spans="1:11" x14ac:dyDescent="0.35">
      <c r="A61" s="18" t="s">
        <v>123</v>
      </c>
      <c r="B61" s="19">
        <v>71798</v>
      </c>
      <c r="G61" s="58"/>
    </row>
    <row r="62" spans="1:11" x14ac:dyDescent="0.35">
      <c r="A62" s="18" t="s">
        <v>124</v>
      </c>
      <c r="B62" s="19">
        <v>154008</v>
      </c>
      <c r="G62" s="58"/>
    </row>
    <row r="63" spans="1:11" x14ac:dyDescent="0.35">
      <c r="A63" s="18" t="s">
        <v>125</v>
      </c>
      <c r="B63" s="19">
        <v>79675</v>
      </c>
      <c r="G63" s="58"/>
    </row>
    <row r="64" spans="1:11" x14ac:dyDescent="0.35">
      <c r="A64" s="18" t="s">
        <v>126</v>
      </c>
      <c r="B64" s="19">
        <v>51667</v>
      </c>
      <c r="G64" s="58"/>
    </row>
    <row r="65" spans="1:7" x14ac:dyDescent="0.35">
      <c r="A65" s="18" t="s">
        <v>127</v>
      </c>
      <c r="B65" s="19">
        <v>125370</v>
      </c>
      <c r="G65" s="58"/>
    </row>
    <row r="66" spans="1:7" x14ac:dyDescent="0.35">
      <c r="A66" s="18" t="s">
        <v>128</v>
      </c>
      <c r="B66" s="19">
        <v>153867</v>
      </c>
      <c r="G66" s="58"/>
    </row>
    <row r="67" spans="1:7" x14ac:dyDescent="0.35">
      <c r="A67" s="18" t="s">
        <v>129</v>
      </c>
      <c r="B67" s="19">
        <v>141584</v>
      </c>
      <c r="G67" s="58"/>
    </row>
    <row r="68" spans="1:7" x14ac:dyDescent="0.35">
      <c r="A68" s="18" t="s">
        <v>130</v>
      </c>
      <c r="B68" s="19">
        <v>82532</v>
      </c>
      <c r="G68" s="58"/>
    </row>
    <row r="69" spans="1:7" x14ac:dyDescent="0.35">
      <c r="A69" s="18" t="s">
        <v>131</v>
      </c>
      <c r="B69" s="19">
        <v>75560</v>
      </c>
      <c r="G69" s="58"/>
    </row>
    <row r="70" spans="1:7" x14ac:dyDescent="0.35">
      <c r="A70" s="18" t="s">
        <v>132</v>
      </c>
      <c r="B70" s="19">
        <v>165291</v>
      </c>
      <c r="G70" s="58"/>
    </row>
    <row r="71" spans="1:7" x14ac:dyDescent="0.35">
      <c r="A71" s="18" t="s">
        <v>133</v>
      </c>
      <c r="B71" s="19">
        <v>122670</v>
      </c>
      <c r="G71" s="58"/>
    </row>
    <row r="72" spans="1:7" x14ac:dyDescent="0.35">
      <c r="A72" s="18" t="s">
        <v>134</v>
      </c>
      <c r="B72" s="19">
        <v>159419</v>
      </c>
      <c r="G72" s="58"/>
    </row>
    <row r="73" spans="1:7" x14ac:dyDescent="0.35">
      <c r="A73" s="18" t="s">
        <v>135</v>
      </c>
      <c r="B73" s="19">
        <v>191706</v>
      </c>
      <c r="G73" s="58"/>
    </row>
    <row r="74" spans="1:7" x14ac:dyDescent="0.35">
      <c r="A74" s="18" t="s">
        <v>136</v>
      </c>
      <c r="B74" s="19">
        <v>84730</v>
      </c>
      <c r="G74" s="58"/>
    </row>
    <row r="75" spans="1:7" x14ac:dyDescent="0.35">
      <c r="A75" s="18" t="s">
        <v>137</v>
      </c>
      <c r="B75" s="19">
        <v>227101</v>
      </c>
    </row>
    <row r="76" spans="1:7" x14ac:dyDescent="0.35">
      <c r="A76" s="18" t="s">
        <v>138</v>
      </c>
      <c r="B76" s="19">
        <v>221270</v>
      </c>
    </row>
    <row r="77" spans="1:7" x14ac:dyDescent="0.35">
      <c r="A77" s="18" t="s">
        <v>139</v>
      </c>
      <c r="B77" s="19">
        <v>68016</v>
      </c>
    </row>
    <row r="78" spans="1:7" x14ac:dyDescent="0.35">
      <c r="A78" s="18" t="s">
        <v>140</v>
      </c>
      <c r="B78" s="19">
        <v>77476</v>
      </c>
    </row>
    <row r="79" spans="1:7" x14ac:dyDescent="0.35">
      <c r="A79" s="18" t="s">
        <v>141</v>
      </c>
      <c r="B79" s="19">
        <v>86256</v>
      </c>
    </row>
    <row r="80" spans="1:7" x14ac:dyDescent="0.35">
      <c r="A80" s="18" t="s">
        <v>142</v>
      </c>
      <c r="B80" s="19">
        <v>243696</v>
      </c>
    </row>
    <row r="81" spans="1:2" x14ac:dyDescent="0.35">
      <c r="A81" s="18" t="s">
        <v>143</v>
      </c>
      <c r="B81" s="19">
        <v>93986</v>
      </c>
    </row>
    <row r="82" spans="1:2" x14ac:dyDescent="0.35">
      <c r="A82" s="18" t="s">
        <v>144</v>
      </c>
      <c r="B82" s="19">
        <v>162729</v>
      </c>
    </row>
    <row r="83" spans="1:2" x14ac:dyDescent="0.35">
      <c r="A83" s="18" t="s">
        <v>145</v>
      </c>
      <c r="B83" s="19">
        <v>133649</v>
      </c>
    </row>
    <row r="84" spans="1:2" x14ac:dyDescent="0.35">
      <c r="A84" s="18" t="s">
        <v>146</v>
      </c>
      <c r="B84" s="19">
        <v>130252</v>
      </c>
    </row>
    <row r="85" spans="1:2" x14ac:dyDescent="0.35">
      <c r="A85" s="18" t="s">
        <v>147</v>
      </c>
      <c r="B85" s="19">
        <v>195691</v>
      </c>
    </row>
    <row r="86" spans="1:2" x14ac:dyDescent="0.35">
      <c r="A86" s="18" t="s">
        <v>148</v>
      </c>
      <c r="B86" s="19">
        <v>388313</v>
      </c>
    </row>
    <row r="87" spans="1:2" x14ac:dyDescent="0.35">
      <c r="A87" s="18" t="s">
        <v>149</v>
      </c>
      <c r="B87" s="19">
        <v>126189</v>
      </c>
    </row>
    <row r="88" spans="1:2" x14ac:dyDescent="0.35">
      <c r="A88" s="18" t="s">
        <v>150</v>
      </c>
      <c r="B88" s="19">
        <v>164790</v>
      </c>
    </row>
    <row r="89" spans="1:2" x14ac:dyDescent="0.35">
      <c r="A89" s="18" t="s">
        <v>151</v>
      </c>
      <c r="B89" s="19">
        <v>151458</v>
      </c>
    </row>
    <row r="90" spans="1:2" x14ac:dyDescent="0.35">
      <c r="A90" s="18" t="s">
        <v>152</v>
      </c>
      <c r="B90" s="19">
        <v>126143</v>
      </c>
    </row>
    <row r="91" spans="1:2" x14ac:dyDescent="0.35">
      <c r="A91" s="18" t="s">
        <v>153</v>
      </c>
      <c r="B91" s="19">
        <v>122328</v>
      </c>
    </row>
    <row r="92" spans="1:2" x14ac:dyDescent="0.35">
      <c r="A92" s="18" t="s">
        <v>154</v>
      </c>
      <c r="B92" s="19">
        <v>137174</v>
      </c>
    </row>
    <row r="93" spans="1:2" x14ac:dyDescent="0.35">
      <c r="A93" s="18" t="s">
        <v>155</v>
      </c>
      <c r="B93" s="19">
        <v>121408</v>
      </c>
    </row>
    <row r="94" spans="1:2" x14ac:dyDescent="0.35">
      <c r="A94" s="18" t="s">
        <v>156</v>
      </c>
      <c r="B94" s="19">
        <v>334882</v>
      </c>
    </row>
    <row r="95" spans="1:2" x14ac:dyDescent="0.35">
      <c r="A95" s="18" t="s">
        <v>157</v>
      </c>
      <c r="B95" s="19">
        <v>79975</v>
      </c>
    </row>
    <row r="96" spans="1:2" x14ac:dyDescent="0.35">
      <c r="A96" s="59" t="s">
        <v>158</v>
      </c>
      <c r="B96" s="19">
        <v>90855</v>
      </c>
    </row>
    <row r="97" spans="1:2" x14ac:dyDescent="0.35">
      <c r="A97" s="59" t="s">
        <v>159</v>
      </c>
      <c r="B97" s="19">
        <v>149351</v>
      </c>
    </row>
    <row r="98" spans="1:2" x14ac:dyDescent="0.35">
      <c r="A98" s="59" t="s">
        <v>160</v>
      </c>
      <c r="B98" s="19">
        <v>94882</v>
      </c>
    </row>
    <row r="99" spans="1:2" x14ac:dyDescent="0.35">
      <c r="A99" s="59" t="s">
        <v>161</v>
      </c>
      <c r="B99" s="19">
        <v>120599</v>
      </c>
    </row>
    <row r="100" spans="1:2" x14ac:dyDescent="0.35">
      <c r="A100" s="59" t="s">
        <v>162</v>
      </c>
      <c r="B100" s="19">
        <v>144382</v>
      </c>
    </row>
    <row r="101" spans="1:2" x14ac:dyDescent="0.35">
      <c r="A101" s="59" t="s">
        <v>163</v>
      </c>
      <c r="B101" s="19">
        <v>79364</v>
      </c>
    </row>
    <row r="102" spans="1:2" x14ac:dyDescent="0.35">
      <c r="A102" s="59" t="s">
        <v>164</v>
      </c>
      <c r="B102" s="19">
        <v>184629</v>
      </c>
    </row>
    <row r="103" spans="1:2" x14ac:dyDescent="0.35">
      <c r="A103" s="59" t="s">
        <v>165</v>
      </c>
      <c r="B103" s="19">
        <v>73246</v>
      </c>
    </row>
    <row r="104" spans="1:2" x14ac:dyDescent="0.35">
      <c r="A104" s="59" t="s">
        <v>166</v>
      </c>
      <c r="B104" s="19">
        <v>91420</v>
      </c>
    </row>
    <row r="105" spans="1:2" x14ac:dyDescent="0.35">
      <c r="A105" s="59" t="s">
        <v>167</v>
      </c>
      <c r="B105" s="19">
        <v>96045</v>
      </c>
    </row>
    <row r="106" spans="1:2" x14ac:dyDescent="0.35">
      <c r="A106" s="59" t="s">
        <v>168</v>
      </c>
      <c r="B106" s="19">
        <v>169051</v>
      </c>
    </row>
    <row r="107" spans="1:2" x14ac:dyDescent="0.35">
      <c r="A107" s="59" t="s">
        <v>169</v>
      </c>
      <c r="B107" s="19">
        <v>192089</v>
      </c>
    </row>
    <row r="108" spans="1:2" x14ac:dyDescent="0.35">
      <c r="A108" s="59" t="s">
        <v>170</v>
      </c>
      <c r="B108" s="19">
        <v>101036</v>
      </c>
    </row>
    <row r="109" spans="1:2" x14ac:dyDescent="0.35">
      <c r="A109" s="59" t="s">
        <v>171</v>
      </c>
      <c r="B109" s="19">
        <v>81349</v>
      </c>
    </row>
    <row r="110" spans="1:2" x14ac:dyDescent="0.35">
      <c r="A110" s="59" t="s">
        <v>172</v>
      </c>
      <c r="B110" s="19">
        <v>94840</v>
      </c>
    </row>
    <row r="111" spans="1:2" x14ac:dyDescent="0.35">
      <c r="A111" s="59" t="s">
        <v>173</v>
      </c>
      <c r="B111" s="19">
        <v>156829</v>
      </c>
    </row>
    <row r="112" spans="1:2" x14ac:dyDescent="0.35">
      <c r="A112" s="59" t="s">
        <v>174</v>
      </c>
      <c r="B112" s="19">
        <v>108538</v>
      </c>
    </row>
    <row r="113" spans="1:2" x14ac:dyDescent="0.35">
      <c r="A113" s="59" t="s">
        <v>175</v>
      </c>
      <c r="B113" s="19">
        <v>173976</v>
      </c>
    </row>
    <row r="114" spans="1:2" x14ac:dyDescent="0.35">
      <c r="A114" s="59" t="s">
        <v>176</v>
      </c>
      <c r="B114" s="19">
        <v>159780</v>
      </c>
    </row>
    <row r="115" spans="1:2" x14ac:dyDescent="0.35">
      <c r="A115" s="59" t="s">
        <v>177</v>
      </c>
      <c r="B115" s="19">
        <v>102356</v>
      </c>
    </row>
    <row r="116" spans="1:2" x14ac:dyDescent="0.35">
      <c r="A116" s="59" t="s">
        <v>178</v>
      </c>
      <c r="B116" s="19">
        <v>119450</v>
      </c>
    </row>
    <row r="117" spans="1:2" x14ac:dyDescent="0.35">
      <c r="A117" s="59" t="s">
        <v>179</v>
      </c>
      <c r="B117" s="19">
        <v>91880</v>
      </c>
    </row>
    <row r="118" spans="1:2" x14ac:dyDescent="0.35">
      <c r="A118" s="59" t="s">
        <v>180</v>
      </c>
      <c r="B118" s="19">
        <v>152352</v>
      </c>
    </row>
    <row r="119" spans="1:2" x14ac:dyDescent="0.35">
      <c r="A119" s="59" t="s">
        <v>181</v>
      </c>
      <c r="B119" s="19">
        <v>118494</v>
      </c>
    </row>
    <row r="120" spans="1:2" x14ac:dyDescent="0.35">
      <c r="A120" s="59" t="s">
        <v>182</v>
      </c>
      <c r="B120" s="19">
        <v>281722</v>
      </c>
    </row>
    <row r="121" spans="1:2" x14ac:dyDescent="0.35">
      <c r="A121" s="59" t="s">
        <v>183</v>
      </c>
      <c r="B121" s="19">
        <v>118370</v>
      </c>
    </row>
    <row r="122" spans="1:2" x14ac:dyDescent="0.35">
      <c r="A122" s="59" t="s">
        <v>184</v>
      </c>
      <c r="B122" s="19">
        <v>118080</v>
      </c>
    </row>
    <row r="123" spans="1:2" x14ac:dyDescent="0.35">
      <c r="A123" s="59" t="s">
        <v>185</v>
      </c>
      <c r="B123" s="19">
        <v>147737</v>
      </c>
    </row>
    <row r="124" spans="1:2" x14ac:dyDescent="0.35">
      <c r="A124" s="59" t="s">
        <v>186</v>
      </c>
      <c r="B124" s="19">
        <v>73508</v>
      </c>
    </row>
    <row r="125" spans="1:2" x14ac:dyDescent="0.35">
      <c r="A125" s="59" t="s">
        <v>187</v>
      </c>
      <c r="B125" s="19">
        <v>86829</v>
      </c>
    </row>
    <row r="126" spans="1:2" x14ac:dyDescent="0.35">
      <c r="A126" s="59" t="s">
        <v>188</v>
      </c>
      <c r="B126" s="19">
        <v>128202</v>
      </c>
    </row>
    <row r="127" spans="1:2" x14ac:dyDescent="0.35">
      <c r="A127" s="59" t="s">
        <v>189</v>
      </c>
      <c r="B127" s="19">
        <v>98766</v>
      </c>
    </row>
    <row r="128" spans="1:2" x14ac:dyDescent="0.35">
      <c r="A128" s="59" t="s">
        <v>190</v>
      </c>
      <c r="B128" s="19">
        <v>73457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Pie Chart &amp; Relative Freq</vt:lpstr>
      <vt:lpstr>Frequency Distribution</vt:lpstr>
      <vt:lpstr>costs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hiebs</dc:creator>
  <cp:lastModifiedBy>hiebs</cp:lastModifiedBy>
  <dcterms:created xsi:type="dcterms:W3CDTF">2021-05-11T20:35:51Z</dcterms:created>
  <dcterms:modified xsi:type="dcterms:W3CDTF">2021-05-12T01:05:48Z</dcterms:modified>
</cp:coreProperties>
</file>