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! Teaching\# Teaching - CenSARA Classes Pre 2018\!Class Room Present - 3Day\"/>
    </mc:Choice>
  </mc:AlternateContent>
  <xr:revisionPtr revIDLastSave="0" documentId="13_ncr:1_{6CCE28F5-C148-472C-8094-9618149FA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INFO" sheetId="2" r:id="rId1"/>
    <sheet name="DATA" sheetId="1" r:id="rId2"/>
    <sheet name="ADDITIONAL AUTO DATA" sheetId="4" r:id="rId3"/>
    <sheet name="AUTO PRICES" sheetId="3" r:id="rId4"/>
    <sheet name="GROWTH RATE" sheetId="5" r:id="rId5"/>
    <sheet name="GROWTH RATE 2" sheetId="6" r:id="rId6"/>
  </sheets>
  <definedNames>
    <definedName name="MSPr">'ADDITIONAL AUTO DATA'!$G$4:$G$190</definedName>
    <definedName name="price">'ADDITIONAL AUTO DATA'!$B$4:$B$190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F11" i="6"/>
  <c r="H79" i="5"/>
  <c r="B85" i="5"/>
  <c r="B82" i="5"/>
  <c r="B79" i="5"/>
  <c r="H72" i="5"/>
  <c r="I72" i="5"/>
  <c r="J72" i="5"/>
  <c r="H73" i="5"/>
  <c r="I73" i="5"/>
  <c r="J73" i="5"/>
  <c r="H74" i="5"/>
  <c r="I74" i="5"/>
  <c r="J74" i="5"/>
  <c r="H75" i="5"/>
  <c r="I75" i="5"/>
  <c r="J75" i="5"/>
  <c r="B72" i="5"/>
  <c r="C72" i="5"/>
  <c r="D72" i="5"/>
  <c r="B73" i="5"/>
  <c r="C73" i="5"/>
  <c r="D73" i="5"/>
  <c r="B74" i="5"/>
  <c r="C74" i="5"/>
  <c r="D74" i="5"/>
  <c r="B75" i="5"/>
  <c r="C75" i="5"/>
  <c r="D75" i="5"/>
  <c r="H9" i="6" l="1"/>
  <c r="F9" i="6"/>
  <c r="D71" i="5"/>
  <c r="J71" i="5" s="1"/>
  <c r="C71" i="5"/>
  <c r="I71" i="5" s="1"/>
  <c r="B71" i="5"/>
  <c r="H71" i="5" s="1"/>
  <c r="D70" i="5"/>
  <c r="J70" i="5" s="1"/>
  <c r="C70" i="5"/>
  <c r="I70" i="5" s="1"/>
  <c r="B70" i="5"/>
  <c r="H70" i="5" s="1"/>
  <c r="D69" i="5"/>
  <c r="J69" i="5" s="1"/>
  <c r="C69" i="5"/>
  <c r="I69" i="5" s="1"/>
  <c r="B69" i="5"/>
  <c r="H69" i="5" s="1"/>
  <c r="D68" i="5"/>
  <c r="J68" i="5" s="1"/>
  <c r="C68" i="5"/>
  <c r="I68" i="5" s="1"/>
  <c r="B68" i="5"/>
  <c r="H68" i="5" s="1"/>
  <c r="D67" i="5"/>
  <c r="J67" i="5" s="1"/>
  <c r="C67" i="5"/>
  <c r="I67" i="5" s="1"/>
  <c r="B67" i="5"/>
  <c r="H67" i="5" s="1"/>
  <c r="D66" i="5"/>
  <c r="J66" i="5" s="1"/>
  <c r="C66" i="5"/>
  <c r="I66" i="5" s="1"/>
  <c r="B66" i="5"/>
  <c r="H66" i="5" s="1"/>
  <c r="D65" i="5"/>
  <c r="J65" i="5" s="1"/>
  <c r="C65" i="5"/>
  <c r="I65" i="5" s="1"/>
  <c r="B65" i="5"/>
  <c r="H65" i="5" s="1"/>
  <c r="D64" i="5"/>
  <c r="J64" i="5" s="1"/>
  <c r="C64" i="5"/>
  <c r="I64" i="5" s="1"/>
  <c r="B64" i="5"/>
  <c r="H64" i="5" s="1"/>
  <c r="D63" i="5"/>
  <c r="J63" i="5" s="1"/>
  <c r="C63" i="5"/>
  <c r="I63" i="5" s="1"/>
  <c r="B63" i="5"/>
  <c r="H63" i="5" s="1"/>
  <c r="D62" i="5"/>
  <c r="J62" i="5" s="1"/>
  <c r="C62" i="5"/>
  <c r="I62" i="5" s="1"/>
  <c r="B62" i="5"/>
  <c r="H62" i="5" s="1"/>
  <c r="D61" i="5"/>
  <c r="J61" i="5" s="1"/>
  <c r="C61" i="5"/>
  <c r="I61" i="5" s="1"/>
  <c r="B61" i="5"/>
  <c r="H61" i="5" s="1"/>
  <c r="D60" i="5"/>
  <c r="J60" i="5" s="1"/>
  <c r="C60" i="5"/>
  <c r="I60" i="5" s="1"/>
  <c r="B60" i="5"/>
  <c r="H60" i="5" s="1"/>
  <c r="D59" i="5"/>
  <c r="J59" i="5" s="1"/>
  <c r="C59" i="5"/>
  <c r="I59" i="5" s="1"/>
  <c r="B59" i="5"/>
  <c r="H59" i="5" s="1"/>
  <c r="D58" i="5"/>
  <c r="J58" i="5" s="1"/>
  <c r="C58" i="5"/>
  <c r="I58" i="5" s="1"/>
  <c r="B58" i="5"/>
  <c r="H58" i="5" s="1"/>
  <c r="D57" i="5"/>
  <c r="J57" i="5" s="1"/>
  <c r="C57" i="5"/>
  <c r="I57" i="5" s="1"/>
  <c r="B57" i="5"/>
  <c r="H57" i="5" s="1"/>
  <c r="D56" i="5"/>
  <c r="J56" i="5" s="1"/>
  <c r="C56" i="5"/>
  <c r="I56" i="5" s="1"/>
  <c r="B56" i="5"/>
  <c r="H56" i="5" s="1"/>
  <c r="D55" i="5"/>
  <c r="J55" i="5" s="1"/>
  <c r="C55" i="5"/>
  <c r="I55" i="5" s="1"/>
  <c r="B55" i="5"/>
  <c r="H55" i="5" s="1"/>
  <c r="D54" i="5"/>
  <c r="J54" i="5" s="1"/>
  <c r="C54" i="5"/>
  <c r="I54" i="5" s="1"/>
  <c r="B54" i="5"/>
  <c r="H54" i="5" s="1"/>
  <c r="D53" i="5"/>
  <c r="J53" i="5" s="1"/>
  <c r="C53" i="5"/>
  <c r="I53" i="5" s="1"/>
  <c r="B53" i="5"/>
  <c r="H53" i="5" s="1"/>
  <c r="D52" i="5"/>
  <c r="J52" i="5" s="1"/>
  <c r="C52" i="5"/>
  <c r="I52" i="5" s="1"/>
  <c r="B52" i="5"/>
  <c r="H52" i="5" s="1"/>
  <c r="D51" i="5"/>
  <c r="J51" i="5" s="1"/>
  <c r="C51" i="5"/>
  <c r="I51" i="5" s="1"/>
  <c r="B51" i="5"/>
  <c r="H51" i="5" s="1"/>
  <c r="D50" i="5"/>
  <c r="J50" i="5" s="1"/>
  <c r="C50" i="5"/>
  <c r="I50" i="5" s="1"/>
  <c r="B50" i="5"/>
  <c r="H50" i="5" s="1"/>
  <c r="D49" i="5"/>
  <c r="J49" i="5" s="1"/>
  <c r="C49" i="5"/>
  <c r="I49" i="5" s="1"/>
  <c r="B49" i="5"/>
  <c r="H49" i="5" s="1"/>
  <c r="D48" i="5"/>
  <c r="J48" i="5" s="1"/>
  <c r="C48" i="5"/>
  <c r="I48" i="5" s="1"/>
  <c r="B48" i="5"/>
  <c r="H48" i="5" s="1"/>
  <c r="D47" i="5"/>
  <c r="J47" i="5" s="1"/>
  <c r="C47" i="5"/>
  <c r="I47" i="5" s="1"/>
  <c r="B47" i="5"/>
  <c r="H47" i="5" s="1"/>
  <c r="D46" i="5"/>
  <c r="J46" i="5" s="1"/>
  <c r="C46" i="5"/>
  <c r="I46" i="5" s="1"/>
  <c r="B46" i="5"/>
  <c r="H46" i="5" s="1"/>
  <c r="D45" i="5"/>
  <c r="J45" i="5" s="1"/>
  <c r="C45" i="5"/>
  <c r="I45" i="5" s="1"/>
  <c r="B45" i="5"/>
  <c r="R10" i="1"/>
  <c r="S8" i="1" s="1"/>
  <c r="H45" i="5" l="1"/>
  <c r="S5" i="1"/>
  <c r="S6" i="1"/>
  <c r="S3" i="1"/>
  <c r="S7" i="1"/>
  <c r="S4" i="1"/>
</calcChain>
</file>

<file path=xl/sharedStrings.xml><?xml version="1.0" encoding="utf-8"?>
<sst xmlns="http://schemas.openxmlformats.org/spreadsheetml/2006/main" count="698" uniqueCount="663">
  <si>
    <t>Employee #</t>
  </si>
  <si>
    <t>Seniority of Employee  (years)</t>
  </si>
  <si>
    <t>Seniority of Employees</t>
  </si>
  <si>
    <t>Frequency</t>
  </si>
  <si>
    <t>Relative Frequency</t>
  </si>
  <si>
    <t>0-5 years</t>
  </si>
  <si>
    <t>6-10</t>
  </si>
  <si>
    <t>11-15</t>
  </si>
  <si>
    <t>15-20</t>
  </si>
  <si>
    <t>21-25</t>
  </si>
  <si>
    <t>Over 25</t>
  </si>
  <si>
    <t>Total Employees</t>
  </si>
  <si>
    <t>Finch Study Specimen No.</t>
  </si>
  <si>
    <t>Beak Depth (mm)</t>
  </si>
  <si>
    <t>Topics to Cover</t>
  </si>
  <si>
    <t>Mean</t>
  </si>
  <si>
    <t>Median</t>
  </si>
  <si>
    <t xml:space="preserve">Mode </t>
  </si>
  <si>
    <t>Max</t>
  </si>
  <si>
    <t>Min</t>
  </si>
  <si>
    <t>Range</t>
  </si>
  <si>
    <t>ToolPak -Data Analysis</t>
  </si>
  <si>
    <t>Count and Countifs functions</t>
  </si>
  <si>
    <t>Copy</t>
  </si>
  <si>
    <t>Standard Deviation (Population)</t>
  </si>
  <si>
    <t>Standard Deviation (Sample)</t>
  </si>
  <si>
    <t>Module 3</t>
  </si>
  <si>
    <t>Income      ($)</t>
  </si>
  <si>
    <t>Row #</t>
  </si>
  <si>
    <t>3Qtr-001</t>
  </si>
  <si>
    <t>3Qtr-020</t>
  </si>
  <si>
    <t>3Qtr-039</t>
  </si>
  <si>
    <t>3Qtr-058</t>
  </si>
  <si>
    <t>3Qtr-077</t>
  </si>
  <si>
    <t>3Qtr-096</t>
  </si>
  <si>
    <t>3Qtr-115</t>
  </si>
  <si>
    <t>3Qtr-134</t>
  </si>
  <si>
    <t>3Qtr-153</t>
  </si>
  <si>
    <t>3Qtr-172</t>
  </si>
  <si>
    <t>3Qtr-002</t>
  </si>
  <si>
    <t>3Qtr-003</t>
  </si>
  <si>
    <t>3Qtr-004</t>
  </si>
  <si>
    <t>3Qtr-005</t>
  </si>
  <si>
    <t>3Qtr-006</t>
  </si>
  <si>
    <t>3Qtr-007</t>
  </si>
  <si>
    <t>3Qtr-008</t>
  </si>
  <si>
    <t>3Qtr-009</t>
  </si>
  <si>
    <t>3Qtr-010</t>
  </si>
  <si>
    <t>3Qtr-011</t>
  </si>
  <si>
    <t>3Qtr-012</t>
  </si>
  <si>
    <t>3Qtr-013</t>
  </si>
  <si>
    <t>3Qtr-014</t>
  </si>
  <si>
    <t>3Qtr-015</t>
  </si>
  <si>
    <t>3Qtr-016</t>
  </si>
  <si>
    <t>3Qtr-017</t>
  </si>
  <si>
    <t>3Qtr-018</t>
  </si>
  <si>
    <t>3Qtr-019</t>
  </si>
  <si>
    <t>3Qtr-021</t>
  </si>
  <si>
    <t>3Qtr-022</t>
  </si>
  <si>
    <t>3Qtr-023</t>
  </si>
  <si>
    <t>3Qtr-024</t>
  </si>
  <si>
    <t>3Qtr-025</t>
  </si>
  <si>
    <t>3Qtr-026</t>
  </si>
  <si>
    <t>3Qtr-027</t>
  </si>
  <si>
    <t>3Qtr-028</t>
  </si>
  <si>
    <t>3Qtr-029</t>
  </si>
  <si>
    <t>3Qtr-030</t>
  </si>
  <si>
    <t>3Qtr-031</t>
  </si>
  <si>
    <t>3Qtr-032</t>
  </si>
  <si>
    <t>3Qtr-033</t>
  </si>
  <si>
    <t>3Qtr-034</t>
  </si>
  <si>
    <t>3Qtr-035</t>
  </si>
  <si>
    <t>3Qtr-036</t>
  </si>
  <si>
    <t>3Qtr-037</t>
  </si>
  <si>
    <t>3Qtr-038</t>
  </si>
  <si>
    <t>3Qtr-040</t>
  </si>
  <si>
    <t>3Qtr-041</t>
  </si>
  <si>
    <t>3Qtr-042</t>
  </si>
  <si>
    <t>3Qtr-043</t>
  </si>
  <si>
    <t>3Qtr-044</t>
  </si>
  <si>
    <t>3Qtr-045</t>
  </si>
  <si>
    <t>3Qtr-046</t>
  </si>
  <si>
    <t>3Qtr-047</t>
  </si>
  <si>
    <t>3Qtr-048</t>
  </si>
  <si>
    <t>3Qtr-049</t>
  </si>
  <si>
    <t>3Qtr-050</t>
  </si>
  <si>
    <t>3Qtr-051</t>
  </si>
  <si>
    <t>3Qtr-052</t>
  </si>
  <si>
    <t>3Qtr-053</t>
  </si>
  <si>
    <t>3Qtr-054</t>
  </si>
  <si>
    <t>3Qtr-055</t>
  </si>
  <si>
    <t>3Qtr-056</t>
  </si>
  <si>
    <t>3Qtr-057</t>
  </si>
  <si>
    <t>3Qtr-059</t>
  </si>
  <si>
    <t>3Qtr-060</t>
  </si>
  <si>
    <t>3Qtr-061</t>
  </si>
  <si>
    <t>3Qtr-062</t>
  </si>
  <si>
    <t>3Qtr-063</t>
  </si>
  <si>
    <t>3Qtr-064</t>
  </si>
  <si>
    <t>3Qtr-065</t>
  </si>
  <si>
    <t>3Qtr-066</t>
  </si>
  <si>
    <t>3Qtr-067</t>
  </si>
  <si>
    <t>3Qtr-068</t>
  </si>
  <si>
    <t>3Qtr-069</t>
  </si>
  <si>
    <t>3Qtr-070</t>
  </si>
  <si>
    <t>3Qtr-071</t>
  </si>
  <si>
    <t>3Qtr-072</t>
  </si>
  <si>
    <t>3Qtr-073</t>
  </si>
  <si>
    <t>3Qtr-074</t>
  </si>
  <si>
    <t>3Qtr-075</t>
  </si>
  <si>
    <t>3Qtr-076</t>
  </si>
  <si>
    <t>3Qtr-078</t>
  </si>
  <si>
    <t>3Qtr-079</t>
  </si>
  <si>
    <t>3Qtr-080</t>
  </si>
  <si>
    <t>3Qtr-081</t>
  </si>
  <si>
    <t>3Qtr-082</t>
  </si>
  <si>
    <t>3Qtr-083</t>
  </si>
  <si>
    <t>3Qtr-084</t>
  </si>
  <si>
    <t>3Qtr-085</t>
  </si>
  <si>
    <t>3Qtr-086</t>
  </si>
  <si>
    <t>3Qtr-087</t>
  </si>
  <si>
    <t>3Qtr-088</t>
  </si>
  <si>
    <t>3Qtr-089</t>
  </si>
  <si>
    <t>3Qtr-090</t>
  </si>
  <si>
    <t>3Qtr-091</t>
  </si>
  <si>
    <t>3Qtr-092</t>
  </si>
  <si>
    <t>3Qtr-093</t>
  </si>
  <si>
    <t>3Qtr-094</t>
  </si>
  <si>
    <t>3Qtr-095</t>
  </si>
  <si>
    <t>3Qtr-097</t>
  </si>
  <si>
    <t>3Qtr-098</t>
  </si>
  <si>
    <t>3Qtr-099</t>
  </si>
  <si>
    <t>3Qtr-100</t>
  </si>
  <si>
    <t>3Qtr-101</t>
  </si>
  <si>
    <t>3Qtr-102</t>
  </si>
  <si>
    <t>3Qtr-103</t>
  </si>
  <si>
    <t>3Qtr-104</t>
  </si>
  <si>
    <t>3Qtr-105</t>
  </si>
  <si>
    <t>3Qtr-106</t>
  </si>
  <si>
    <t>3Qtr-107</t>
  </si>
  <si>
    <t>3Qtr-108</t>
  </si>
  <si>
    <t>3Qtr-109</t>
  </si>
  <si>
    <t>3Qtr-110</t>
  </si>
  <si>
    <t>3Qtr-111</t>
  </si>
  <si>
    <t>3Qtr-112</t>
  </si>
  <si>
    <t>3Qtr-113</t>
  </si>
  <si>
    <t>3Qtr-114</t>
  </si>
  <si>
    <t>3Qtr-116</t>
  </si>
  <si>
    <t>3Qtr-117</t>
  </si>
  <si>
    <t>3Qtr-118</t>
  </si>
  <si>
    <t>3Qtr-119</t>
  </si>
  <si>
    <t>3Qtr-120</t>
  </si>
  <si>
    <t>3Qtr-121</t>
  </si>
  <si>
    <t>3Qtr-122</t>
  </si>
  <si>
    <t>3Qtr-123</t>
  </si>
  <si>
    <t>3Qtr-124</t>
  </si>
  <si>
    <t>3Qtr-125</t>
  </si>
  <si>
    <t>3Qtr-126</t>
  </si>
  <si>
    <t>3Qtr-127</t>
  </si>
  <si>
    <t>3Qtr-128</t>
  </si>
  <si>
    <t>3Qtr-129</t>
  </si>
  <si>
    <t>3Qtr-130</t>
  </si>
  <si>
    <t>3Qtr-131</t>
  </si>
  <si>
    <t>3Qtr-132</t>
  </si>
  <si>
    <t>3Qtr-133</t>
  </si>
  <si>
    <t>3Qtr-135</t>
  </si>
  <si>
    <t>3Qtr-136</t>
  </si>
  <si>
    <t>3Qtr-137</t>
  </si>
  <si>
    <t>3Qtr-138</t>
  </si>
  <si>
    <t>3Qtr-139</t>
  </si>
  <si>
    <t>3Qtr-140</t>
  </si>
  <si>
    <t>3Qtr-141</t>
  </si>
  <si>
    <t>3Qtr-142</t>
  </si>
  <si>
    <t>3Qtr-143</t>
  </si>
  <si>
    <t>3Qtr-144</t>
  </si>
  <si>
    <t>3Qtr-145</t>
  </si>
  <si>
    <t>3Qtr-146</t>
  </si>
  <si>
    <t>3Qtr-147</t>
  </si>
  <si>
    <t>3Qtr-148</t>
  </si>
  <si>
    <t>3Qtr-149</t>
  </si>
  <si>
    <t>3Qtr-150</t>
  </si>
  <si>
    <t>3Qtr-151</t>
  </si>
  <si>
    <t>3Qtr-152</t>
  </si>
  <si>
    <t>3Qtr-154</t>
  </si>
  <si>
    <t>3Qtr-155</t>
  </si>
  <si>
    <t>3Qtr-156</t>
  </si>
  <si>
    <t>3Qtr-157</t>
  </si>
  <si>
    <t>3Qtr-158</t>
  </si>
  <si>
    <t>3Qtr-159</t>
  </si>
  <si>
    <t>3Qtr-160</t>
  </si>
  <si>
    <t>3Qtr-161</t>
  </si>
  <si>
    <t>3Qtr-162</t>
  </si>
  <si>
    <t>3Qtr-163</t>
  </si>
  <si>
    <t>3Qtr-164</t>
  </si>
  <si>
    <t>3Qtr-165</t>
  </si>
  <si>
    <t>3Qtr-166</t>
  </si>
  <si>
    <t>3Qtr-167</t>
  </si>
  <si>
    <t>3Qtr-168</t>
  </si>
  <si>
    <t>3Qtr-169</t>
  </si>
  <si>
    <t>3Qtr-170</t>
  </si>
  <si>
    <t>3Qtr-171</t>
  </si>
  <si>
    <t>3Qtr-173</t>
  </si>
  <si>
    <t>3Qtr-174</t>
  </si>
  <si>
    <t>3Qtr-175</t>
  </si>
  <si>
    <t>3Qtr-176</t>
  </si>
  <si>
    <t>3Qtr-177</t>
  </si>
  <si>
    <t>3Qtr-178</t>
  </si>
  <si>
    <t>3Qtr-179</t>
  </si>
  <si>
    <t>3Qtr-180</t>
  </si>
  <si>
    <t>3Qtr-181</t>
  </si>
  <si>
    <t>3Qtr-182</t>
  </si>
  <si>
    <t>3Qtr-183</t>
  </si>
  <si>
    <t>3Qtr-184</t>
  </si>
  <si>
    <t>3Qtr-185</t>
  </si>
  <si>
    <t>3Qtr-186</t>
  </si>
  <si>
    <t>3Qtr-187</t>
  </si>
  <si>
    <t>Statistics &amp; information:</t>
  </si>
  <si>
    <t>Percentile</t>
  </si>
  <si>
    <t>Percent Rank</t>
  </si>
  <si>
    <t>Countifs</t>
  </si>
  <si>
    <t>Count</t>
  </si>
  <si>
    <t>Std Dev. (Population)</t>
  </si>
  <si>
    <t>Std Dev. (Sample)</t>
  </si>
  <si>
    <t>Std Dev. (Pop)</t>
  </si>
  <si>
    <t>VALUE:</t>
  </si>
  <si>
    <t>STATISTICAL DATA:</t>
  </si>
  <si>
    <t>MS PRICES</t>
  </si>
  <si>
    <t>MODULE 3</t>
  </si>
  <si>
    <t>MS-001</t>
  </si>
  <si>
    <t>MS-002</t>
  </si>
  <si>
    <t>MS-003</t>
  </si>
  <si>
    <t>MS-004</t>
  </si>
  <si>
    <t>MS-005</t>
  </si>
  <si>
    <t>MS-006</t>
  </si>
  <si>
    <t>MS-007</t>
  </si>
  <si>
    <t>MS-008</t>
  </si>
  <si>
    <t>MS-009</t>
  </si>
  <si>
    <t>MS-010</t>
  </si>
  <si>
    <t>MS-011</t>
  </si>
  <si>
    <t>MS-012</t>
  </si>
  <si>
    <t>MS-013</t>
  </si>
  <si>
    <t>MS-014</t>
  </si>
  <si>
    <t>MS-015</t>
  </si>
  <si>
    <t>MS-016</t>
  </si>
  <si>
    <t>MS-017</t>
  </si>
  <si>
    <t>MS-018</t>
  </si>
  <si>
    <t>MS-019</t>
  </si>
  <si>
    <t>MS-020</t>
  </si>
  <si>
    <t>MS-021</t>
  </si>
  <si>
    <t>MS-022</t>
  </si>
  <si>
    <t>MS-023</t>
  </si>
  <si>
    <t>MS-024</t>
  </si>
  <si>
    <t>MS-025</t>
  </si>
  <si>
    <t>MS-026</t>
  </si>
  <si>
    <t>MS-027</t>
  </si>
  <si>
    <t>MS-028</t>
  </si>
  <si>
    <t>MS-029</t>
  </si>
  <si>
    <t>MS-030</t>
  </si>
  <si>
    <t>MS-031</t>
  </si>
  <si>
    <t>MS-032</t>
  </si>
  <si>
    <t>MS-033</t>
  </si>
  <si>
    <t>MS-034</t>
  </si>
  <si>
    <t>MS-035</t>
  </si>
  <si>
    <t>MS-036</t>
  </si>
  <si>
    <t>MS-037</t>
  </si>
  <si>
    <t>MS-038</t>
  </si>
  <si>
    <t>MS-039</t>
  </si>
  <si>
    <t>MS-040</t>
  </si>
  <si>
    <t>MS-041</t>
  </si>
  <si>
    <t>MS-042</t>
  </si>
  <si>
    <t>MS-043</t>
  </si>
  <si>
    <t>MS-044</t>
  </si>
  <si>
    <t>MS-045</t>
  </si>
  <si>
    <t>MS-046</t>
  </si>
  <si>
    <t>MS-047</t>
  </si>
  <si>
    <t>MS-048</t>
  </si>
  <si>
    <t>MS-049</t>
  </si>
  <si>
    <t>MS-050</t>
  </si>
  <si>
    <t>MS-051</t>
  </si>
  <si>
    <t>MS-052</t>
  </si>
  <si>
    <t>MS-053</t>
  </si>
  <si>
    <t>MS-054</t>
  </si>
  <si>
    <t>MS-055</t>
  </si>
  <si>
    <t>MS-056</t>
  </si>
  <si>
    <t>MS-057</t>
  </si>
  <si>
    <t>MS-058</t>
  </si>
  <si>
    <t>MS-059</t>
  </si>
  <si>
    <t>MS-060</t>
  </si>
  <si>
    <t>MS-061</t>
  </si>
  <si>
    <t>MS-062</t>
  </si>
  <si>
    <t>MS-063</t>
  </si>
  <si>
    <t>MS-064</t>
  </si>
  <si>
    <t>MS-065</t>
  </si>
  <si>
    <t>MS-066</t>
  </si>
  <si>
    <t>MS-067</t>
  </si>
  <si>
    <t>MS-068</t>
  </si>
  <si>
    <t>MS-069</t>
  </si>
  <si>
    <t>MS-070</t>
  </si>
  <si>
    <t>MS-071</t>
  </si>
  <si>
    <t>MS-072</t>
  </si>
  <si>
    <t>MS-073</t>
  </si>
  <si>
    <t>MS-074</t>
  </si>
  <si>
    <t>MS-075</t>
  </si>
  <si>
    <t>MS-076</t>
  </si>
  <si>
    <t>MS-077</t>
  </si>
  <si>
    <t>MS-078</t>
  </si>
  <si>
    <t>MS-079</t>
  </si>
  <si>
    <t>MS-080</t>
  </si>
  <si>
    <t>MS-081</t>
  </si>
  <si>
    <t>MS-082</t>
  </si>
  <si>
    <t>MS-083</t>
  </si>
  <si>
    <t>MS-084</t>
  </si>
  <si>
    <t>MS-085</t>
  </si>
  <si>
    <t>MS-086</t>
  </si>
  <si>
    <t>MS-087</t>
  </si>
  <si>
    <t>MS-088</t>
  </si>
  <si>
    <t>MS-089</t>
  </si>
  <si>
    <t>MS-090</t>
  </si>
  <si>
    <t>MS-091</t>
  </si>
  <si>
    <t>MS-092</t>
  </si>
  <si>
    <t>MS-093</t>
  </si>
  <si>
    <t>MS-094</t>
  </si>
  <si>
    <t>MS-095</t>
  </si>
  <si>
    <t>MS-096</t>
  </si>
  <si>
    <t>MS-097</t>
  </si>
  <si>
    <t>MS-098</t>
  </si>
  <si>
    <t>MS-099</t>
  </si>
  <si>
    <t>MS-100</t>
  </si>
  <si>
    <t>MS-101</t>
  </si>
  <si>
    <t>MS-102</t>
  </si>
  <si>
    <t>MS-103</t>
  </si>
  <si>
    <t>MS-104</t>
  </si>
  <si>
    <t>MS-105</t>
  </si>
  <si>
    <t>MS-106</t>
  </si>
  <si>
    <t>MS-107</t>
  </si>
  <si>
    <t>MS-108</t>
  </si>
  <si>
    <t>MS-109</t>
  </si>
  <si>
    <t>MS-110</t>
  </si>
  <si>
    <t>MS-111</t>
  </si>
  <si>
    <t>MS-112</t>
  </si>
  <si>
    <t>MS-113</t>
  </si>
  <si>
    <t>MS-114</t>
  </si>
  <si>
    <t>MS-115</t>
  </si>
  <si>
    <t>MS-116</t>
  </si>
  <si>
    <t>MS-117</t>
  </si>
  <si>
    <t>MS-118</t>
  </si>
  <si>
    <t>MS-119</t>
  </si>
  <si>
    <t>MS-120</t>
  </si>
  <si>
    <t>MS-121</t>
  </si>
  <si>
    <t>MS-122</t>
  </si>
  <si>
    <t>MS-123</t>
  </si>
  <si>
    <t>MS-124</t>
  </si>
  <si>
    <t>MS-125</t>
  </si>
  <si>
    <t>MS-126</t>
  </si>
  <si>
    <t>MS-127</t>
  </si>
  <si>
    <t>MS-128</t>
  </si>
  <si>
    <t>MS-129</t>
  </si>
  <si>
    <t>MS-130</t>
  </si>
  <si>
    <t>MS-131</t>
  </si>
  <si>
    <t>MS-132</t>
  </si>
  <si>
    <t>MS-133</t>
  </si>
  <si>
    <t>MS-134</t>
  </si>
  <si>
    <t>MS-135</t>
  </si>
  <si>
    <t>MS-136</t>
  </si>
  <si>
    <t>MS-137</t>
  </si>
  <si>
    <t>MS-138</t>
  </si>
  <si>
    <t>MS-139</t>
  </si>
  <si>
    <t>MS-140</t>
  </si>
  <si>
    <t>MS-141</t>
  </si>
  <si>
    <t>MS-142</t>
  </si>
  <si>
    <t>MS-143</t>
  </si>
  <si>
    <t>MS-144</t>
  </si>
  <si>
    <t>MS-145</t>
  </si>
  <si>
    <t>MS-146</t>
  </si>
  <si>
    <t>MS-147</t>
  </si>
  <si>
    <t>MS-148</t>
  </si>
  <si>
    <t>MS-149</t>
  </si>
  <si>
    <t>MS-150</t>
  </si>
  <si>
    <t>MS-151</t>
  </si>
  <si>
    <t>MS-152</t>
  </si>
  <si>
    <t>MS-153</t>
  </si>
  <si>
    <t>MS-154</t>
  </si>
  <si>
    <t>MS-155</t>
  </si>
  <si>
    <t>MS-156</t>
  </si>
  <si>
    <t>MS-157</t>
  </si>
  <si>
    <t>MS-158</t>
  </si>
  <si>
    <t>MS-159</t>
  </si>
  <si>
    <t>MS-160</t>
  </si>
  <si>
    <t>MS-161</t>
  </si>
  <si>
    <t>MS-162</t>
  </si>
  <si>
    <t>MS-163</t>
  </si>
  <si>
    <t>MS-164</t>
  </si>
  <si>
    <t>MS-165</t>
  </si>
  <si>
    <t>MS-166</t>
  </si>
  <si>
    <t>MS-167</t>
  </si>
  <si>
    <t>MS-168</t>
  </si>
  <si>
    <t>MS-169</t>
  </si>
  <si>
    <t>MS-170</t>
  </si>
  <si>
    <t>MS-171</t>
  </si>
  <si>
    <t>MS-172</t>
  </si>
  <si>
    <t>MS-173</t>
  </si>
  <si>
    <t>MS-174</t>
  </si>
  <si>
    <t>MS-175</t>
  </si>
  <si>
    <t>MS-176</t>
  </si>
  <si>
    <t>MS-177</t>
  </si>
  <si>
    <t>MS-178</t>
  </si>
  <si>
    <t>MS-179</t>
  </si>
  <si>
    <t>MS-180</t>
  </si>
  <si>
    <t>MS-181</t>
  </si>
  <si>
    <t>MS-182</t>
  </si>
  <si>
    <t>MS-183</t>
  </si>
  <si>
    <t>MS-184</t>
  </si>
  <si>
    <t>MS-185</t>
  </si>
  <si>
    <t>MS-186</t>
  </si>
  <si>
    <t>MS-187</t>
  </si>
  <si>
    <t>AA-001</t>
  </si>
  <si>
    <t>AA-002</t>
  </si>
  <si>
    <t>AA-003</t>
  </si>
  <si>
    <t>AA-004</t>
  </si>
  <si>
    <t>AA-005</t>
  </si>
  <si>
    <t>AA-006</t>
  </si>
  <si>
    <t>AA-007</t>
  </si>
  <si>
    <t>AA-008</t>
  </si>
  <si>
    <t>AA-009</t>
  </si>
  <si>
    <t>AA-010</t>
  </si>
  <si>
    <t>AA-011</t>
  </si>
  <si>
    <t>AA-012</t>
  </si>
  <si>
    <t>AA-013</t>
  </si>
  <si>
    <t>AA-014</t>
  </si>
  <si>
    <t>AA-015</t>
  </si>
  <si>
    <t>AA-016</t>
  </si>
  <si>
    <t>AA-017</t>
  </si>
  <si>
    <t>AA-018</t>
  </si>
  <si>
    <t>AA-019</t>
  </si>
  <si>
    <t>AA-020</t>
  </si>
  <si>
    <t>AA-021</t>
  </si>
  <si>
    <t>AA-022</t>
  </si>
  <si>
    <t>AA-023</t>
  </si>
  <si>
    <t>AA-024</t>
  </si>
  <si>
    <t>AA-025</t>
  </si>
  <si>
    <t>AA-026</t>
  </si>
  <si>
    <t>AA-027</t>
  </si>
  <si>
    <t>AA-028</t>
  </si>
  <si>
    <t>AA-029</t>
  </si>
  <si>
    <t>AA-030</t>
  </si>
  <si>
    <t>AA-031</t>
  </si>
  <si>
    <t>AA-032</t>
  </si>
  <si>
    <t>AA-033</t>
  </si>
  <si>
    <t>AA-034</t>
  </si>
  <si>
    <t>AA-035</t>
  </si>
  <si>
    <t>AA-036</t>
  </si>
  <si>
    <t>AA-037</t>
  </si>
  <si>
    <t>AA-038</t>
  </si>
  <si>
    <t>AA-039</t>
  </si>
  <si>
    <t>AA-040</t>
  </si>
  <si>
    <t>AA-041</t>
  </si>
  <si>
    <t>AA-042</t>
  </si>
  <si>
    <t>AA-043</t>
  </si>
  <si>
    <t>AA-044</t>
  </si>
  <si>
    <t>AA-045</t>
  </si>
  <si>
    <t>AA-046</t>
  </si>
  <si>
    <t>AA-047</t>
  </si>
  <si>
    <t>AA-048</t>
  </si>
  <si>
    <t>AA-049</t>
  </si>
  <si>
    <t>AA-050</t>
  </si>
  <si>
    <t>AA-051</t>
  </si>
  <si>
    <t>AA-052</t>
  </si>
  <si>
    <t>AA-053</t>
  </si>
  <si>
    <t>AA-054</t>
  </si>
  <si>
    <t>AA-055</t>
  </si>
  <si>
    <t>AA-056</t>
  </si>
  <si>
    <t>AA-057</t>
  </si>
  <si>
    <t>AA-058</t>
  </si>
  <si>
    <t>AA-059</t>
  </si>
  <si>
    <t>AA-060</t>
  </si>
  <si>
    <t>AA-061</t>
  </si>
  <si>
    <t>AA-062</t>
  </si>
  <si>
    <t>AA-063</t>
  </si>
  <si>
    <t>AA-064</t>
  </si>
  <si>
    <t>AA-065</t>
  </si>
  <si>
    <t>AA-066</t>
  </si>
  <si>
    <t>AA-067</t>
  </si>
  <si>
    <t>AA-068</t>
  </si>
  <si>
    <t>AA-069</t>
  </si>
  <si>
    <t>AA-070</t>
  </si>
  <si>
    <t>AA-071</t>
  </si>
  <si>
    <t>AA-072</t>
  </si>
  <si>
    <t>AA-073</t>
  </si>
  <si>
    <t>AA-074</t>
  </si>
  <si>
    <t>AA-075</t>
  </si>
  <si>
    <t>AA-076</t>
  </si>
  <si>
    <t>AA-077</t>
  </si>
  <si>
    <t>AA-078</t>
  </si>
  <si>
    <t>AA-079</t>
  </si>
  <si>
    <t>AA-080</t>
  </si>
  <si>
    <t>AA-081</t>
  </si>
  <si>
    <t>AA-082</t>
  </si>
  <si>
    <t>AA-083</t>
  </si>
  <si>
    <t>AA-084</t>
  </si>
  <si>
    <t>AA-085</t>
  </si>
  <si>
    <t>AA-086</t>
  </si>
  <si>
    <t>AA-087</t>
  </si>
  <si>
    <t>AA-088</t>
  </si>
  <si>
    <t>AA-089</t>
  </si>
  <si>
    <t>AA-090</t>
  </si>
  <si>
    <t>AA-091</t>
  </si>
  <si>
    <t>AA-092</t>
  </si>
  <si>
    <t>AA-093</t>
  </si>
  <si>
    <t>AA-094</t>
  </si>
  <si>
    <t>AA-095</t>
  </si>
  <si>
    <t>AA-096</t>
  </si>
  <si>
    <t>AA-097</t>
  </si>
  <si>
    <t>AA-098</t>
  </si>
  <si>
    <t>AA-099</t>
  </si>
  <si>
    <t>AA-100</t>
  </si>
  <si>
    <t>AA-101</t>
  </si>
  <si>
    <t>AA-102</t>
  </si>
  <si>
    <t>AA-103</t>
  </si>
  <si>
    <t>AA-104</t>
  </si>
  <si>
    <t>AA-105</t>
  </si>
  <si>
    <t>AA-106</t>
  </si>
  <si>
    <t>AA-107</t>
  </si>
  <si>
    <t>AA-108</t>
  </si>
  <si>
    <t>AA-109</t>
  </si>
  <si>
    <t>AA-110</t>
  </si>
  <si>
    <t>AA-111</t>
  </si>
  <si>
    <t>AA-112</t>
  </si>
  <si>
    <t>AA-113</t>
  </si>
  <si>
    <t>AA-114</t>
  </si>
  <si>
    <t>AA-115</t>
  </si>
  <si>
    <t>AA-116</t>
  </si>
  <si>
    <t>AA-117</t>
  </si>
  <si>
    <t>AA-118</t>
  </si>
  <si>
    <t>AA-119</t>
  </si>
  <si>
    <t>AA-120</t>
  </si>
  <si>
    <t>AA-121</t>
  </si>
  <si>
    <t>AA-122</t>
  </si>
  <si>
    <t>AA-123</t>
  </si>
  <si>
    <t>AA-124</t>
  </si>
  <si>
    <t>AA-125</t>
  </si>
  <si>
    <t>AA-126</t>
  </si>
  <si>
    <t>AA-127</t>
  </si>
  <si>
    <t>AA-128</t>
  </si>
  <si>
    <t>AA-129</t>
  </si>
  <si>
    <t>AA-130</t>
  </si>
  <si>
    <t>AA-131</t>
  </si>
  <si>
    <t>AA-132</t>
  </si>
  <si>
    <t>AA-133</t>
  </si>
  <si>
    <t>AA-134</t>
  </si>
  <si>
    <t>AA-135</t>
  </si>
  <si>
    <t>AA-136</t>
  </si>
  <si>
    <t>AA-137</t>
  </si>
  <si>
    <t>AA-138</t>
  </si>
  <si>
    <t>AA-139</t>
  </si>
  <si>
    <t>AA-140</t>
  </si>
  <si>
    <t>AA-141</t>
  </si>
  <si>
    <t>AA-142</t>
  </si>
  <si>
    <t>AA-143</t>
  </si>
  <si>
    <t>AA-144</t>
  </si>
  <si>
    <t>AA-145</t>
  </si>
  <si>
    <t>AA-146</t>
  </si>
  <si>
    <t>AA-147</t>
  </si>
  <si>
    <t>AA-148</t>
  </si>
  <si>
    <t>AA-149</t>
  </si>
  <si>
    <t>AA-150</t>
  </si>
  <si>
    <t>AA-151</t>
  </si>
  <si>
    <t>AA-152</t>
  </si>
  <si>
    <t>AA-153</t>
  </si>
  <si>
    <t>AA-154</t>
  </si>
  <si>
    <t>AA-155</t>
  </si>
  <si>
    <t>AA-156</t>
  </si>
  <si>
    <t>AA-157</t>
  </si>
  <si>
    <t>AA-158</t>
  </si>
  <si>
    <t>AA-159</t>
  </si>
  <si>
    <t>AA-160</t>
  </si>
  <si>
    <t>AA-161</t>
  </si>
  <si>
    <t>AA-162</t>
  </si>
  <si>
    <t>AA-163</t>
  </si>
  <si>
    <t>AA-164</t>
  </si>
  <si>
    <t>AA-165</t>
  </si>
  <si>
    <t>AA-166</t>
  </si>
  <si>
    <t>AA-167</t>
  </si>
  <si>
    <t>AA-168</t>
  </si>
  <si>
    <t>AA-169</t>
  </si>
  <si>
    <t>AA-170</t>
  </si>
  <si>
    <t>AA-171</t>
  </si>
  <si>
    <t>AA-172</t>
  </si>
  <si>
    <t>AA-173</t>
  </si>
  <si>
    <t>AA-174</t>
  </si>
  <si>
    <t>AA-175</t>
  </si>
  <si>
    <t>AA-176</t>
  </si>
  <si>
    <t>AA-177</t>
  </si>
  <si>
    <t>AA-178</t>
  </si>
  <si>
    <t>AA-179</t>
  </si>
  <si>
    <t>AA-180</t>
  </si>
  <si>
    <t>AA-181</t>
  </si>
  <si>
    <t>AA-182</t>
  </si>
  <si>
    <t>AA-183</t>
  </si>
  <si>
    <t>AA-184</t>
  </si>
  <si>
    <t>AA-185</t>
  </si>
  <si>
    <t>AA-186</t>
  </si>
  <si>
    <t>AA-187</t>
  </si>
  <si>
    <t>Geometric Mean or Average Exponential Growth Rate:</t>
  </si>
  <si>
    <t>Real GDP, PPP/Capita by Country   (in 2011 International $)</t>
  </si>
  <si>
    <t>Chile</t>
  </si>
  <si>
    <t xml:space="preserve">China (Mainland)  </t>
  </si>
  <si>
    <t>United States</t>
  </si>
  <si>
    <t>Per One Year over Previous Year - Annual Rate</t>
  </si>
  <si>
    <t>Annual Growth Rate</t>
  </si>
  <si>
    <t>Country name</t>
  </si>
  <si>
    <t>27 Years Growth</t>
  </si>
  <si>
    <t>GEOMEAN Function</t>
  </si>
  <si>
    <t>Forumla</t>
  </si>
  <si>
    <t>Beginning &amp; End Values</t>
  </si>
  <si>
    <t>GEOMETRIC MEAN</t>
  </si>
  <si>
    <t>Los Angeles Clippers and Mr. Don Sterling (Owner)</t>
  </si>
  <si>
    <t>Year</t>
  </si>
  <si>
    <t xml:space="preserve">Purchase Price  </t>
  </si>
  <si>
    <t>$ Million</t>
  </si>
  <si>
    <t>Current Value</t>
  </si>
  <si>
    <t>Formula</t>
  </si>
  <si>
    <t>In Decimals</t>
  </si>
  <si>
    <t>In Percentage</t>
  </si>
  <si>
    <t>Percent of purchase price</t>
  </si>
  <si>
    <t>=ROUND(E6/E5,3)</t>
  </si>
  <si>
    <t>Annualized percent increase</t>
  </si>
  <si>
    <t>Name Range B3:K23  "Prices"</t>
  </si>
  <si>
    <t>Source:  World Bank + Steve Hiebsch</t>
  </si>
  <si>
    <t>Compare to Arithmatic Mean</t>
  </si>
  <si>
    <t>Prices of Vehicles Sold 3rd Quarter at Westside Car Mall</t>
  </si>
  <si>
    <t>Prices of Vehicles Sold Last Quarter at Westside Car Malls</t>
  </si>
  <si>
    <t>Don Sterling paid to purchase</t>
  </si>
  <si>
    <t>3Qtr-188</t>
  </si>
  <si>
    <t>3Qtr-189</t>
  </si>
  <si>
    <t>3Qtr-190</t>
  </si>
  <si>
    <t>3Qtr-191</t>
  </si>
  <si>
    <t>3Qtr-192</t>
  </si>
  <si>
    <t>3Qtr-193</t>
  </si>
  <si>
    <t>3Qtr-194</t>
  </si>
  <si>
    <t>3Qtr-195</t>
  </si>
  <si>
    <t>3Qtr-196</t>
  </si>
  <si>
    <t>3Qtr-197</t>
  </si>
  <si>
    <t>3Qtr-198</t>
  </si>
  <si>
    <t>3Qtr-199</t>
  </si>
  <si>
    <t>3Qtr-200</t>
  </si>
  <si>
    <t>3Qtr-201</t>
  </si>
  <si>
    <t>3Qtr-202</t>
  </si>
  <si>
    <t>3Qtr-203</t>
  </si>
  <si>
    <t>3Qtr-204</t>
  </si>
  <si>
    <t>3Qtr-205</t>
  </si>
  <si>
    <t>3Qtr-206</t>
  </si>
  <si>
    <t>3Qtr-207</t>
  </si>
  <si>
    <t>Prices - Bubba's Auto Barn</t>
  </si>
  <si>
    <t>Prices - Main Street Value Lot</t>
  </si>
  <si>
    <t xml:space="preserve"> AB PRICES</t>
  </si>
  <si>
    <t>Correlation</t>
  </si>
  <si>
    <t>Percentile (not major focus)</t>
  </si>
  <si>
    <t>Percent Rank (not major focus)</t>
  </si>
  <si>
    <t>Geometric Mean - average growth rate (not major focus)</t>
  </si>
  <si>
    <t>Correlation (covered more later)</t>
  </si>
  <si>
    <t>Skewness (covered more later)</t>
  </si>
  <si>
    <t>=D9^(1/(D6-D5-1))-1</t>
  </si>
  <si>
    <t>Steve Ballmer (one of the orignal founders of Microsoft) reportedly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</si>
</sst>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000_);_(* \(#,##0.000000\);_(* &quot;-&quot;??_);_(@_)"/>
    <numFmt numFmtId="168" formatCode="0.000000"/>
    <numFmt numFmtId="169" formatCode="0.0"/>
    <numFmt numFmtId="170" formatCode="_(* #,##0.000_);_(* \(#,##0.000\);_(* &quot;-&quot;??_);_(@_)"/>
    <numFmt numFmtId="171" formatCode="_(* #,##0.0000_);_(* \(#,##0.0000\);_(* &quot;-&quot;??_);_(@_)"/>
    <numFmt numFmtId="172" formatCode="_(* #,##0.0000000_);_(* \(#,##0.00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6" fillId="0" borderId="0" xfId="0" applyFont="1"/>
    <xf numFmtId="6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Continuous"/>
    </xf>
    <xf numFmtId="0" fontId="8" fillId="0" borderId="0" xfId="0" quotePrefix="1" applyFont="1" applyAlignment="1">
      <alignment horizontal="left" indent="2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quotePrefix="1" applyNumberFormat="1" applyFont="1"/>
    <xf numFmtId="0" fontId="6" fillId="0" borderId="0" xfId="0" quotePrefix="1" applyFont="1"/>
    <xf numFmtId="165" fontId="6" fillId="0" borderId="0" xfId="2" applyNumberFormat="1" applyFont="1"/>
    <xf numFmtId="16" fontId="6" fillId="0" borderId="0" xfId="0" quotePrefix="1" applyNumberFormat="1" applyFont="1"/>
    <xf numFmtId="0" fontId="2" fillId="0" borderId="0" xfId="0" applyFont="1" applyAlignment="1">
      <alignment horizontal="left" indent="2"/>
    </xf>
    <xf numFmtId="6" fontId="6" fillId="0" borderId="0" xfId="0" applyNumberFormat="1" applyFont="1" applyAlignment="1">
      <alignment horizontal="left" indent="2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164" fontId="12" fillId="0" borderId="1" xfId="1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0" xfId="3"/>
    <xf numFmtId="43" fontId="13" fillId="0" borderId="0" xfId="1" applyFont="1"/>
    <xf numFmtId="0" fontId="0" fillId="0" borderId="0" xfId="0" applyAlignment="1">
      <alignment horizontal="right" wrapText="1"/>
    </xf>
    <xf numFmtId="164" fontId="0" fillId="0" borderId="0" xfId="1" applyNumberFormat="1" applyFont="1"/>
    <xf numFmtId="166" fontId="14" fillId="0" borderId="0" xfId="2" applyNumberFormat="1" applyFont="1"/>
    <xf numFmtId="0" fontId="12" fillId="0" borderId="0" xfId="0" applyFont="1"/>
    <xf numFmtId="0" fontId="0" fillId="0" borderId="0" xfId="0" applyAlignment="1">
      <alignment horizontal="center" wrapText="1"/>
    </xf>
    <xf numFmtId="167" fontId="14" fillId="0" borderId="0" xfId="1" applyNumberFormat="1" applyFont="1"/>
    <xf numFmtId="10" fontId="0" fillId="0" borderId="0" xfId="0" applyNumberFormat="1"/>
    <xf numFmtId="0" fontId="14" fillId="0" borderId="0" xfId="0" applyFont="1"/>
    <xf numFmtId="168" fontId="14" fillId="0" borderId="0" xfId="0" applyNumberFormat="1" applyFont="1"/>
    <xf numFmtId="169" fontId="6" fillId="0" borderId="0" xfId="0" applyNumberFormat="1" applyFont="1"/>
    <xf numFmtId="170" fontId="6" fillId="0" borderId="0" xfId="1" quotePrefix="1" applyNumberFormat="1" applyFont="1"/>
    <xf numFmtId="170" fontId="6" fillId="0" borderId="0" xfId="1" applyNumberFormat="1" applyFont="1"/>
    <xf numFmtId="171" fontId="6" fillId="0" borderId="0" xfId="1" quotePrefix="1" applyNumberFormat="1" applyFont="1"/>
    <xf numFmtId="10" fontId="6" fillId="0" borderId="0" xfId="2" quotePrefix="1" applyNumberFormat="1" applyFont="1"/>
    <xf numFmtId="3" fontId="6" fillId="0" borderId="0" xfId="0" applyNumberFormat="1" applyFont="1"/>
    <xf numFmtId="0" fontId="15" fillId="0" borderId="0" xfId="0" applyFont="1"/>
    <xf numFmtId="0" fontId="16" fillId="0" borderId="0" xfId="0" applyFont="1"/>
    <xf numFmtId="43" fontId="0" fillId="0" borderId="0" xfId="0" applyNumberFormat="1"/>
    <xf numFmtId="8" fontId="6" fillId="0" borderId="0" xfId="0" applyNumberFormat="1" applyFont="1"/>
    <xf numFmtId="43" fontId="6" fillId="0" borderId="0" xfId="1" applyFont="1"/>
    <xf numFmtId="43" fontId="0" fillId="0" borderId="0" xfId="1" applyFont="1"/>
    <xf numFmtId="166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8" fontId="2" fillId="0" borderId="0" xfId="0" applyNumberFormat="1" applyFont="1"/>
    <xf numFmtId="0" fontId="9" fillId="0" borderId="0" xfId="0" applyFont="1" applyAlignment="1">
      <alignment horizontal="centerContinuous"/>
    </xf>
    <xf numFmtId="172" fontId="6" fillId="0" borderId="0" xfId="1" applyNumberFormat="1" applyFont="1"/>
    <xf numFmtId="15" fontId="6" fillId="0" borderId="0" xfId="0" applyNumberFormat="1" applyFont="1"/>
    <xf numFmtId="44" fontId="6" fillId="0" borderId="0" xfId="4" applyFont="1"/>
    <xf numFmtId="10" fontId="6" fillId="0" borderId="0" xfId="2" applyNumberFormat="1" applyFont="1"/>
    <xf numFmtId="44" fontId="17" fillId="0" borderId="0" xfId="4" applyFont="1"/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4" fontId="11" fillId="0" borderId="0" xfId="1" applyNumberFormat="1" applyFont="1" applyAlignment="1">
      <alignment horizontal="center" wrapText="1"/>
    </xf>
  </cellXfs>
  <cellStyles count="5">
    <cellStyle name="Comma" xfId="1" builtinId="3"/>
    <cellStyle name="Currency" xfId="4" builtinId="4"/>
    <cellStyle name="Normal" xfId="0" builtinId="0"/>
    <cellStyle name="Normal 2" xfId="3" xr:uid="{CB735E16-6E7F-4CA0-9077-A891083DD82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sqref="A1:B1"/>
    </sheetView>
  </sheetViews>
  <sheetFormatPr defaultRowHeight="15" x14ac:dyDescent="0.25"/>
  <cols>
    <col min="1" max="1" width="6.5703125" customWidth="1"/>
  </cols>
  <sheetData>
    <row r="1" spans="1:3" ht="18.75" x14ac:dyDescent="0.3">
      <c r="A1" s="58" t="s">
        <v>26</v>
      </c>
      <c r="B1" s="58"/>
    </row>
    <row r="3" spans="1:3" ht="21" x14ac:dyDescent="0.35">
      <c r="A3" s="17" t="s">
        <v>14</v>
      </c>
      <c r="B3" s="1"/>
      <c r="C3" s="1"/>
    </row>
    <row r="4" spans="1:3" ht="21" x14ac:dyDescent="0.35">
      <c r="A4" s="1"/>
      <c r="B4" s="1" t="s">
        <v>23</v>
      </c>
      <c r="C4" s="1"/>
    </row>
    <row r="5" spans="1:3" ht="21" x14ac:dyDescent="0.35">
      <c r="B5" s="1" t="s">
        <v>22</v>
      </c>
    </row>
    <row r="6" spans="1:3" ht="21" x14ac:dyDescent="0.35">
      <c r="A6" s="1"/>
      <c r="B6" s="1" t="s">
        <v>15</v>
      </c>
      <c r="C6" s="1"/>
    </row>
    <row r="7" spans="1:3" ht="21" x14ac:dyDescent="0.35">
      <c r="A7" s="1"/>
      <c r="B7" s="1" t="s">
        <v>16</v>
      </c>
      <c r="C7" s="1"/>
    </row>
    <row r="8" spans="1:3" ht="21" x14ac:dyDescent="0.35">
      <c r="A8" s="1"/>
      <c r="B8" s="1" t="s">
        <v>17</v>
      </c>
      <c r="C8" s="1"/>
    </row>
    <row r="9" spans="1:3" ht="21" x14ac:dyDescent="0.35">
      <c r="A9" s="1"/>
      <c r="B9" s="1" t="s">
        <v>18</v>
      </c>
      <c r="C9" s="1"/>
    </row>
    <row r="10" spans="1:3" ht="21" x14ac:dyDescent="0.35">
      <c r="A10" s="1"/>
      <c r="B10" s="1" t="s">
        <v>19</v>
      </c>
      <c r="C10" s="1"/>
    </row>
    <row r="11" spans="1:3" ht="21" x14ac:dyDescent="0.35">
      <c r="A11" s="1"/>
      <c r="B11" s="1" t="s">
        <v>20</v>
      </c>
      <c r="C11" s="1"/>
    </row>
    <row r="12" spans="1:3" ht="21" x14ac:dyDescent="0.35">
      <c r="A12" s="1"/>
      <c r="B12" s="1" t="s">
        <v>24</v>
      </c>
      <c r="C12" s="1"/>
    </row>
    <row r="13" spans="1:3" ht="21" x14ac:dyDescent="0.35">
      <c r="A13" s="1"/>
      <c r="B13" s="1" t="s">
        <v>25</v>
      </c>
      <c r="C13" s="1"/>
    </row>
    <row r="14" spans="1:3" ht="21" x14ac:dyDescent="0.35">
      <c r="A14" s="1"/>
      <c r="B14" s="1" t="s">
        <v>656</v>
      </c>
      <c r="C14" s="1"/>
    </row>
    <row r="15" spans="1:3" ht="21" x14ac:dyDescent="0.35">
      <c r="A15" s="1"/>
      <c r="B15" s="1" t="s">
        <v>657</v>
      </c>
      <c r="C15" s="1"/>
    </row>
    <row r="16" spans="1:3" ht="21" x14ac:dyDescent="0.35">
      <c r="A16" s="1"/>
      <c r="B16" s="1" t="s">
        <v>658</v>
      </c>
      <c r="C16" s="1"/>
    </row>
    <row r="17" spans="1:3" ht="21" x14ac:dyDescent="0.35">
      <c r="A17" s="1"/>
      <c r="B17" s="1" t="s">
        <v>659</v>
      </c>
      <c r="C17" s="1"/>
    </row>
    <row r="18" spans="1:3" ht="21" x14ac:dyDescent="0.35">
      <c r="A18" s="1"/>
      <c r="B18" s="1" t="s">
        <v>660</v>
      </c>
      <c r="C18" s="1"/>
    </row>
    <row r="19" spans="1:3" ht="21" x14ac:dyDescent="0.35">
      <c r="B19" s="1"/>
      <c r="C19" s="1"/>
    </row>
    <row r="20" spans="1:3" ht="21" x14ac:dyDescent="0.35">
      <c r="A20" s="17" t="s">
        <v>21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5"/>
  <sheetViews>
    <sheetView workbookViewId="0">
      <selection sqref="A1:B1"/>
    </sheetView>
  </sheetViews>
  <sheetFormatPr defaultColWidth="8.7109375" defaultRowHeight="18.75" x14ac:dyDescent="0.3"/>
  <cols>
    <col min="1" max="1" width="8.7109375" style="6"/>
    <col min="2" max="2" width="15.28515625" style="6" customWidth="1"/>
    <col min="3" max="3" width="12.7109375" style="6" customWidth="1"/>
    <col min="4" max="4" width="6" style="6" customWidth="1"/>
    <col min="5" max="5" width="16" style="6" customWidth="1"/>
    <col min="6" max="6" width="12.140625" style="6" customWidth="1"/>
    <col min="7" max="7" width="15.85546875" style="6" customWidth="1"/>
    <col min="8" max="8" width="12.85546875" style="6" customWidth="1"/>
    <col min="9" max="10" width="16.140625" style="6" customWidth="1"/>
    <col min="11" max="11" width="16.42578125" style="6" customWidth="1"/>
    <col min="12" max="12" width="8.7109375" style="6"/>
    <col min="13" max="13" width="17.28515625" style="6" customWidth="1"/>
    <col min="14" max="16" width="9.140625" style="6" customWidth="1"/>
    <col min="17" max="17" width="14" style="6" customWidth="1"/>
    <col min="18" max="18" width="12.42578125" style="6" customWidth="1"/>
    <col min="19" max="19" width="14.85546875" style="6" customWidth="1"/>
    <col min="20" max="16384" width="8.7109375" style="6"/>
  </cols>
  <sheetData>
    <row r="1" spans="1:19" x14ac:dyDescent="0.3">
      <c r="A1" s="58" t="s">
        <v>26</v>
      </c>
      <c r="B1" s="58"/>
    </row>
    <row r="2" spans="1:19" ht="56.25" x14ac:dyDescent="0.3">
      <c r="B2" s="12" t="s">
        <v>12</v>
      </c>
      <c r="C2" s="12" t="s">
        <v>13</v>
      </c>
      <c r="D2" s="12"/>
      <c r="E2" s="6" t="s">
        <v>225</v>
      </c>
      <c r="G2" s="19" t="s">
        <v>224</v>
      </c>
      <c r="I2" s="12" t="s">
        <v>0</v>
      </c>
      <c r="J2" s="12" t="s">
        <v>1</v>
      </c>
      <c r="K2" s="12" t="s">
        <v>27</v>
      </c>
      <c r="M2" s="8" t="s">
        <v>655</v>
      </c>
      <c r="Q2" s="11" t="s">
        <v>2</v>
      </c>
      <c r="R2" s="6" t="s">
        <v>3</v>
      </c>
      <c r="S2" s="12" t="s">
        <v>4</v>
      </c>
    </row>
    <row r="3" spans="1:19" ht="21" x14ac:dyDescent="0.35">
      <c r="C3" s="14">
        <v>6.9</v>
      </c>
      <c r="E3" s="1" t="s">
        <v>220</v>
      </c>
      <c r="I3" s="6">
        <v>1001</v>
      </c>
      <c r="J3" s="6">
        <v>1</v>
      </c>
      <c r="K3" s="13">
        <v>39940</v>
      </c>
      <c r="L3" s="14"/>
      <c r="M3" s="53"/>
      <c r="Q3" s="6" t="s">
        <v>5</v>
      </c>
      <c r="R3" s="6">
        <v>16</v>
      </c>
      <c r="S3" s="15">
        <f t="shared" ref="S3:S8" si="0">R3/$R$10</f>
        <v>0.19277108433734941</v>
      </c>
    </row>
    <row r="4" spans="1:19" ht="21" x14ac:dyDescent="0.35">
      <c r="C4" s="14">
        <v>7.9</v>
      </c>
      <c r="E4" s="1" t="s">
        <v>219</v>
      </c>
      <c r="I4" s="6">
        <v>1002</v>
      </c>
      <c r="J4" s="6">
        <v>5</v>
      </c>
      <c r="K4" s="13">
        <v>67949</v>
      </c>
      <c r="L4" s="14"/>
      <c r="M4" s="8"/>
      <c r="Q4" s="16" t="s">
        <v>6</v>
      </c>
      <c r="R4" s="6">
        <v>19</v>
      </c>
      <c r="S4" s="15">
        <f t="shared" si="0"/>
        <v>0.2289156626506024</v>
      </c>
    </row>
    <row r="5" spans="1:19" ht="21" x14ac:dyDescent="0.35">
      <c r="C5" s="14">
        <v>10.8</v>
      </c>
      <c r="E5" s="1" t="s">
        <v>15</v>
      </c>
      <c r="I5" s="6">
        <v>1003</v>
      </c>
      <c r="J5" s="6">
        <v>7</v>
      </c>
      <c r="K5" s="13">
        <v>53696</v>
      </c>
      <c r="L5" s="14"/>
      <c r="M5" s="8"/>
      <c r="Q5" s="14" t="s">
        <v>7</v>
      </c>
      <c r="R5" s="6">
        <v>29</v>
      </c>
      <c r="S5" s="15">
        <f t="shared" si="0"/>
        <v>0.3493975903614458</v>
      </c>
    </row>
    <row r="6" spans="1:19" ht="21" x14ac:dyDescent="0.35">
      <c r="C6" s="14">
        <v>10.9</v>
      </c>
      <c r="E6" s="1" t="s">
        <v>16</v>
      </c>
      <c r="I6" s="6">
        <v>1004</v>
      </c>
      <c r="J6" s="6">
        <v>15</v>
      </c>
      <c r="K6" s="13">
        <v>38003</v>
      </c>
      <c r="L6" s="14"/>
      <c r="M6" s="8"/>
      <c r="Q6" s="14" t="s">
        <v>8</v>
      </c>
      <c r="R6" s="6">
        <v>8</v>
      </c>
      <c r="S6" s="15">
        <f t="shared" si="0"/>
        <v>9.6385542168674704E-2</v>
      </c>
    </row>
    <row r="7" spans="1:19" ht="21" x14ac:dyDescent="0.35">
      <c r="C7" s="14">
        <v>7.8</v>
      </c>
      <c r="E7" s="1" t="s">
        <v>17</v>
      </c>
      <c r="I7" s="6">
        <v>1005</v>
      </c>
      <c r="J7" s="6">
        <v>21</v>
      </c>
      <c r="K7" s="13">
        <v>43586</v>
      </c>
      <c r="L7" s="14"/>
      <c r="M7" s="8"/>
      <c r="Q7" s="6" t="s">
        <v>9</v>
      </c>
      <c r="R7" s="6">
        <v>6</v>
      </c>
      <c r="S7" s="15">
        <f t="shared" si="0"/>
        <v>7.2289156626506021E-2</v>
      </c>
    </row>
    <row r="8" spans="1:19" ht="21" x14ac:dyDescent="0.35">
      <c r="C8" s="14">
        <v>10.4</v>
      </c>
      <c r="E8" s="1" t="s">
        <v>18</v>
      </c>
      <c r="I8" s="6">
        <v>1006</v>
      </c>
      <c r="J8" s="6">
        <v>23</v>
      </c>
      <c r="K8" s="13">
        <v>190876</v>
      </c>
      <c r="L8" s="14"/>
      <c r="M8" s="8"/>
      <c r="Q8" s="6" t="s">
        <v>10</v>
      </c>
      <c r="R8" s="6">
        <v>5</v>
      </c>
      <c r="S8" s="15">
        <f t="shared" si="0"/>
        <v>6.0240963855421686E-2</v>
      </c>
    </row>
    <row r="9" spans="1:19" ht="21" x14ac:dyDescent="0.35">
      <c r="C9" s="14">
        <v>9.9</v>
      </c>
      <c r="E9" s="1" t="s">
        <v>19</v>
      </c>
      <c r="I9" s="6">
        <v>1007</v>
      </c>
      <c r="J9" s="6">
        <v>4</v>
      </c>
      <c r="K9" s="13">
        <v>40434</v>
      </c>
      <c r="L9" s="14"/>
      <c r="M9" s="8"/>
    </row>
    <row r="10" spans="1:19" ht="21" x14ac:dyDescent="0.35">
      <c r="C10" s="14">
        <v>8.3000000000000007</v>
      </c>
      <c r="E10" s="1" t="s">
        <v>20</v>
      </c>
      <c r="I10" s="6">
        <v>1008</v>
      </c>
      <c r="J10" s="6">
        <v>4</v>
      </c>
      <c r="K10" s="13">
        <v>78514</v>
      </c>
      <c r="L10" s="14"/>
      <c r="M10" s="8"/>
      <c r="Q10" s="6" t="s">
        <v>11</v>
      </c>
      <c r="R10" s="6">
        <f>SUM(R3:R8)</f>
        <v>83</v>
      </c>
    </row>
    <row r="11" spans="1:19" ht="21" x14ac:dyDescent="0.35">
      <c r="C11" s="14">
        <v>8.1999999999999993</v>
      </c>
      <c r="E11" s="1" t="s">
        <v>221</v>
      </c>
      <c r="I11" s="6">
        <v>1009</v>
      </c>
      <c r="J11" s="6">
        <v>2</v>
      </c>
      <c r="K11" s="13">
        <v>37620</v>
      </c>
      <c r="L11" s="14"/>
      <c r="M11" s="8"/>
    </row>
    <row r="12" spans="1:19" ht="21" x14ac:dyDescent="0.35">
      <c r="C12" s="14">
        <v>10.6</v>
      </c>
      <c r="E12" s="1" t="s">
        <v>222</v>
      </c>
      <c r="I12" s="6">
        <v>1010</v>
      </c>
      <c r="J12" s="6">
        <v>3</v>
      </c>
      <c r="K12" s="13">
        <v>34217</v>
      </c>
      <c r="L12" s="14"/>
      <c r="M12" s="8"/>
    </row>
    <row r="13" spans="1:19" ht="21" x14ac:dyDescent="0.35">
      <c r="C13" s="14">
        <v>9</v>
      </c>
      <c r="E13" s="1" t="s">
        <v>217</v>
      </c>
      <c r="I13" s="6">
        <v>1011</v>
      </c>
      <c r="J13" s="6">
        <v>15</v>
      </c>
      <c r="K13" s="13">
        <v>94216</v>
      </c>
      <c r="L13" s="14"/>
    </row>
    <row r="14" spans="1:19" ht="21" x14ac:dyDescent="0.35">
      <c r="C14" s="14">
        <v>9.9</v>
      </c>
      <c r="E14" s="1" t="s">
        <v>218</v>
      </c>
      <c r="I14" s="6">
        <v>1012</v>
      </c>
      <c r="J14" s="6">
        <v>11</v>
      </c>
      <c r="K14" s="13">
        <v>90094</v>
      </c>
      <c r="L14" s="14"/>
      <c r="M14" s="8"/>
    </row>
    <row r="15" spans="1:19" x14ac:dyDescent="0.3">
      <c r="C15" s="14">
        <v>10</v>
      </c>
      <c r="I15" s="6">
        <v>1013</v>
      </c>
      <c r="J15" s="6">
        <v>24</v>
      </c>
      <c r="K15" s="13">
        <v>58048</v>
      </c>
      <c r="L15" s="14"/>
      <c r="M15" s="8"/>
    </row>
    <row r="16" spans="1:19" x14ac:dyDescent="0.3">
      <c r="C16" s="14">
        <v>9.1</v>
      </c>
      <c r="I16" s="6">
        <v>1014</v>
      </c>
      <c r="J16" s="6">
        <v>21</v>
      </c>
      <c r="K16" s="13">
        <v>67194</v>
      </c>
      <c r="L16" s="14"/>
      <c r="M16" s="8"/>
    </row>
    <row r="17" spans="3:13" x14ac:dyDescent="0.3">
      <c r="C17" s="14">
        <v>8.3000000000000007</v>
      </c>
      <c r="E17" s="52"/>
      <c r="F17" s="52"/>
      <c r="I17" s="6">
        <v>1015</v>
      </c>
      <c r="J17" s="6">
        <v>16</v>
      </c>
      <c r="K17" s="13">
        <v>52377</v>
      </c>
      <c r="L17" s="14"/>
      <c r="M17" s="8"/>
    </row>
    <row r="18" spans="3:13" x14ac:dyDescent="0.3">
      <c r="C18" s="14">
        <v>9.8000000000000007</v>
      </c>
      <c r="E18"/>
      <c r="F18"/>
      <c r="I18" s="6">
        <v>1016</v>
      </c>
      <c r="J18" s="6">
        <v>14</v>
      </c>
      <c r="K18" s="13">
        <v>133509</v>
      </c>
      <c r="L18" s="14"/>
      <c r="M18" s="8"/>
    </row>
    <row r="19" spans="3:13" x14ac:dyDescent="0.3">
      <c r="C19" s="14">
        <v>11.7</v>
      </c>
      <c r="E19"/>
      <c r="F19"/>
      <c r="I19" s="6">
        <v>1017</v>
      </c>
      <c r="J19" s="6">
        <v>4</v>
      </c>
      <c r="K19" s="13">
        <v>35310</v>
      </c>
      <c r="L19" s="14"/>
      <c r="M19" s="8"/>
    </row>
    <row r="20" spans="3:13" x14ac:dyDescent="0.3">
      <c r="C20" s="14">
        <v>11.6</v>
      </c>
      <c r="E20"/>
      <c r="F20"/>
      <c r="I20" s="6">
        <v>1018</v>
      </c>
      <c r="J20" s="6">
        <v>17</v>
      </c>
      <c r="K20" s="13">
        <v>38711</v>
      </c>
      <c r="L20" s="14"/>
      <c r="M20" s="8"/>
    </row>
    <row r="21" spans="3:13" x14ac:dyDescent="0.3">
      <c r="C21" s="14">
        <v>11.5</v>
      </c>
      <c r="E21"/>
      <c r="F21"/>
      <c r="I21" s="6">
        <v>1019</v>
      </c>
      <c r="J21" s="6">
        <v>20</v>
      </c>
      <c r="K21" s="13">
        <v>60697</v>
      </c>
      <c r="L21" s="14"/>
      <c r="M21" s="8"/>
    </row>
    <row r="22" spans="3:13" x14ac:dyDescent="0.3">
      <c r="C22" s="14">
        <v>10.7</v>
      </c>
      <c r="E22"/>
      <c r="F22"/>
      <c r="I22" s="6">
        <v>1020</v>
      </c>
      <c r="J22" s="6">
        <v>15</v>
      </c>
      <c r="K22" s="13">
        <v>101961</v>
      </c>
      <c r="L22" s="14"/>
      <c r="M22" s="8"/>
    </row>
    <row r="23" spans="3:13" x14ac:dyDescent="0.3">
      <c r="C23" s="14">
        <v>11.9</v>
      </c>
      <c r="E23"/>
      <c r="F23"/>
      <c r="I23" s="6">
        <v>1021</v>
      </c>
      <c r="J23" s="6">
        <v>23</v>
      </c>
      <c r="K23" s="13">
        <v>79014</v>
      </c>
      <c r="L23" s="14"/>
      <c r="M23" s="8"/>
    </row>
    <row r="24" spans="3:13" x14ac:dyDescent="0.3">
      <c r="C24" s="14">
        <v>9</v>
      </c>
      <c r="E24"/>
      <c r="F24"/>
      <c r="I24" s="6">
        <v>1022</v>
      </c>
      <c r="J24" s="6">
        <v>13</v>
      </c>
      <c r="K24" s="13">
        <v>43834</v>
      </c>
      <c r="L24" s="14"/>
      <c r="M24" s="8"/>
    </row>
    <row r="25" spans="3:13" x14ac:dyDescent="0.3">
      <c r="C25" s="14">
        <v>11.2</v>
      </c>
      <c r="E25"/>
      <c r="F25"/>
      <c r="I25" s="6">
        <v>1023</v>
      </c>
      <c r="J25" s="6">
        <v>15</v>
      </c>
      <c r="K25" s="13">
        <v>48045</v>
      </c>
      <c r="L25" s="14"/>
      <c r="M25" s="8"/>
    </row>
    <row r="26" spans="3:13" x14ac:dyDescent="0.3">
      <c r="C26" s="14">
        <v>9.4</v>
      </c>
      <c r="E26"/>
      <c r="F26"/>
      <c r="I26" s="6">
        <v>1024</v>
      </c>
      <c r="J26" s="6">
        <v>17</v>
      </c>
      <c r="K26" s="13">
        <v>60501</v>
      </c>
      <c r="L26" s="14"/>
      <c r="M26" s="8"/>
    </row>
    <row r="27" spans="3:13" x14ac:dyDescent="0.3">
      <c r="C27" s="14">
        <v>9.6</v>
      </c>
      <c r="E27"/>
      <c r="F27"/>
      <c r="I27" s="6">
        <v>1025</v>
      </c>
      <c r="J27" s="6">
        <v>31</v>
      </c>
      <c r="K27" s="13">
        <v>112612</v>
      </c>
      <c r="L27" s="14"/>
      <c r="M27" s="8"/>
    </row>
    <row r="28" spans="3:13" x14ac:dyDescent="0.3">
      <c r="C28" s="14">
        <v>9.9</v>
      </c>
      <c r="E28"/>
      <c r="F28"/>
      <c r="I28" s="6">
        <v>1026</v>
      </c>
      <c r="J28" s="6">
        <v>14</v>
      </c>
      <c r="K28" s="13">
        <v>74185</v>
      </c>
      <c r="L28" s="14"/>
      <c r="M28" s="8"/>
    </row>
    <row r="29" spans="3:13" x14ac:dyDescent="0.3">
      <c r="C29" s="14">
        <v>11.3</v>
      </c>
      <c r="E29"/>
      <c r="F29"/>
      <c r="I29" s="6">
        <v>1027</v>
      </c>
      <c r="J29" s="6">
        <v>27</v>
      </c>
      <c r="K29" s="13">
        <v>93045</v>
      </c>
      <c r="L29" s="14"/>
      <c r="M29" s="8"/>
    </row>
    <row r="30" spans="3:13" x14ac:dyDescent="0.3">
      <c r="C30" s="14">
        <v>11.8</v>
      </c>
      <c r="E30"/>
      <c r="F30"/>
      <c r="I30" s="6">
        <v>1028</v>
      </c>
      <c r="J30" s="6">
        <v>13</v>
      </c>
      <c r="K30" s="13">
        <v>50262</v>
      </c>
      <c r="L30" s="14"/>
      <c r="M30" s="8"/>
    </row>
    <row r="31" spans="3:13" x14ac:dyDescent="0.3">
      <c r="C31" s="14">
        <v>10.5</v>
      </c>
      <c r="E31"/>
      <c r="F31"/>
      <c r="I31" s="6">
        <v>1029</v>
      </c>
      <c r="J31" s="6">
        <v>12</v>
      </c>
      <c r="K31" s="13">
        <v>48333</v>
      </c>
      <c r="L31" s="14"/>
      <c r="M31" s="8"/>
    </row>
    <row r="32" spans="3:13" x14ac:dyDescent="0.3">
      <c r="E32"/>
      <c r="F32"/>
      <c r="I32" s="6">
        <v>1030</v>
      </c>
      <c r="J32" s="6">
        <v>11</v>
      </c>
      <c r="K32" s="13">
        <v>63906</v>
      </c>
      <c r="L32" s="14"/>
      <c r="M32" s="8"/>
    </row>
    <row r="33" spans="5:13" x14ac:dyDescent="0.3">
      <c r="E33"/>
      <c r="F33"/>
      <c r="I33" s="6">
        <v>1031</v>
      </c>
      <c r="J33" s="6">
        <v>7</v>
      </c>
      <c r="K33" s="13">
        <v>37834</v>
      </c>
      <c r="L33" s="14"/>
      <c r="M33" s="8"/>
    </row>
    <row r="34" spans="5:13" x14ac:dyDescent="0.3">
      <c r="E34"/>
      <c r="F34"/>
      <c r="I34" s="6">
        <v>1032</v>
      </c>
      <c r="J34" s="6">
        <v>8</v>
      </c>
      <c r="K34" s="13">
        <v>36796</v>
      </c>
      <c r="L34" s="14"/>
      <c r="M34" s="8"/>
    </row>
    <row r="35" spans="5:13" x14ac:dyDescent="0.3">
      <c r="I35" s="6">
        <v>1033</v>
      </c>
      <c r="J35" s="6">
        <v>9</v>
      </c>
      <c r="K35" s="13">
        <v>162880</v>
      </c>
      <c r="L35" s="14"/>
      <c r="M35" s="8"/>
    </row>
    <row r="36" spans="5:13" x14ac:dyDescent="0.3">
      <c r="I36" s="6">
        <v>1034</v>
      </c>
      <c r="J36" s="6">
        <v>2</v>
      </c>
      <c r="K36" s="13">
        <v>37433</v>
      </c>
      <c r="L36" s="14"/>
      <c r="M36" s="8"/>
    </row>
    <row r="37" spans="5:13" x14ac:dyDescent="0.3">
      <c r="I37" s="6">
        <v>1035</v>
      </c>
      <c r="J37" s="6">
        <v>5</v>
      </c>
      <c r="K37" s="13">
        <v>38853</v>
      </c>
      <c r="L37" s="14"/>
      <c r="M37" s="8"/>
    </row>
    <row r="38" spans="5:13" x14ac:dyDescent="0.3">
      <c r="I38" s="6">
        <v>1036</v>
      </c>
      <c r="J38" s="6">
        <v>6</v>
      </c>
      <c r="K38" s="13">
        <v>33146</v>
      </c>
      <c r="L38" s="14"/>
      <c r="M38" s="8"/>
    </row>
    <row r="39" spans="5:13" x14ac:dyDescent="0.3">
      <c r="I39" s="6">
        <v>1037</v>
      </c>
      <c r="J39" s="6">
        <v>8</v>
      </c>
      <c r="K39" s="13">
        <v>51616</v>
      </c>
      <c r="L39" s="14"/>
      <c r="M39" s="8"/>
    </row>
    <row r="40" spans="5:13" x14ac:dyDescent="0.3">
      <c r="I40" s="6">
        <v>1038</v>
      </c>
      <c r="J40" s="6">
        <v>7</v>
      </c>
      <c r="K40" s="13">
        <v>36268</v>
      </c>
      <c r="L40" s="14"/>
      <c r="M40" s="8"/>
    </row>
    <row r="41" spans="5:13" x14ac:dyDescent="0.3">
      <c r="I41" s="6">
        <v>1039</v>
      </c>
      <c r="J41" s="6">
        <v>9</v>
      </c>
      <c r="K41" s="13">
        <v>40323</v>
      </c>
      <c r="L41" s="14"/>
      <c r="M41" s="8"/>
    </row>
    <row r="42" spans="5:13" x14ac:dyDescent="0.3">
      <c r="I42" s="6">
        <v>1040</v>
      </c>
      <c r="J42" s="6">
        <v>10</v>
      </c>
      <c r="K42" s="13">
        <v>41166</v>
      </c>
      <c r="L42" s="14"/>
      <c r="M42" s="8"/>
    </row>
    <row r="43" spans="5:13" x14ac:dyDescent="0.3">
      <c r="I43" s="6">
        <v>1041</v>
      </c>
      <c r="J43" s="6">
        <v>11</v>
      </c>
      <c r="K43" s="13">
        <v>43062</v>
      </c>
      <c r="L43" s="14"/>
      <c r="M43" s="8"/>
    </row>
    <row r="44" spans="5:13" x14ac:dyDescent="0.3">
      <c r="I44" s="6">
        <v>1042</v>
      </c>
      <c r="J44" s="6">
        <v>12</v>
      </c>
      <c r="K44" s="13">
        <v>39068</v>
      </c>
      <c r="L44" s="14"/>
      <c r="M44" s="8"/>
    </row>
    <row r="45" spans="5:13" x14ac:dyDescent="0.3">
      <c r="I45" s="6">
        <v>1043</v>
      </c>
      <c r="J45" s="6">
        <v>15</v>
      </c>
      <c r="K45" s="13">
        <v>50288</v>
      </c>
      <c r="L45" s="14"/>
      <c r="M45" s="8"/>
    </row>
    <row r="46" spans="5:13" x14ac:dyDescent="0.3">
      <c r="I46" s="6">
        <v>1044</v>
      </c>
      <c r="J46" s="6">
        <v>14</v>
      </c>
      <c r="K46" s="13">
        <v>51710</v>
      </c>
      <c r="L46" s="14"/>
      <c r="M46" s="8"/>
    </row>
    <row r="47" spans="5:13" x14ac:dyDescent="0.3">
      <c r="I47" s="6">
        <v>1045</v>
      </c>
      <c r="J47" s="6">
        <v>12</v>
      </c>
      <c r="K47" s="13">
        <v>123814</v>
      </c>
      <c r="L47" s="14"/>
      <c r="M47" s="8"/>
    </row>
    <row r="48" spans="5:13" x14ac:dyDescent="0.3">
      <c r="I48" s="6">
        <v>1046</v>
      </c>
      <c r="J48" s="6">
        <v>4</v>
      </c>
      <c r="K48" s="13">
        <v>29843</v>
      </c>
      <c r="L48" s="14"/>
      <c r="M48" s="8"/>
    </row>
    <row r="49" spans="9:13" x14ac:dyDescent="0.3">
      <c r="I49" s="6">
        <v>1047</v>
      </c>
      <c r="J49" s="6">
        <v>6</v>
      </c>
      <c r="K49" s="13">
        <v>30155</v>
      </c>
      <c r="L49" s="14"/>
      <c r="M49" s="8"/>
    </row>
    <row r="50" spans="9:13" x14ac:dyDescent="0.3">
      <c r="I50" s="6">
        <v>1048</v>
      </c>
      <c r="J50" s="6">
        <v>8</v>
      </c>
      <c r="K50" s="13">
        <v>90386</v>
      </c>
      <c r="L50" s="14"/>
      <c r="M50" s="8"/>
    </row>
    <row r="51" spans="9:13" x14ac:dyDescent="0.3">
      <c r="I51" s="6">
        <v>1049</v>
      </c>
      <c r="J51" s="6">
        <v>4</v>
      </c>
      <c r="K51" s="13">
        <v>56964</v>
      </c>
      <c r="L51" s="14"/>
      <c r="M51" s="8"/>
    </row>
    <row r="52" spans="9:13" x14ac:dyDescent="0.3">
      <c r="I52" s="6">
        <v>1050</v>
      </c>
      <c r="J52" s="6">
        <v>11</v>
      </c>
      <c r="K52" s="13">
        <v>42524</v>
      </c>
      <c r="L52" s="14"/>
      <c r="M52" s="8"/>
    </row>
    <row r="53" spans="9:13" x14ac:dyDescent="0.3">
      <c r="I53" s="6">
        <v>1051</v>
      </c>
      <c r="J53" s="6">
        <v>14</v>
      </c>
      <c r="K53" s="13">
        <v>66285</v>
      </c>
      <c r="L53" s="14"/>
      <c r="M53" s="8"/>
    </row>
    <row r="54" spans="9:13" x14ac:dyDescent="0.3">
      <c r="I54" s="6">
        <v>1052</v>
      </c>
      <c r="J54" s="6">
        <v>20</v>
      </c>
      <c r="K54" s="13">
        <v>124594</v>
      </c>
      <c r="L54" s="14"/>
      <c r="M54" s="8"/>
    </row>
    <row r="55" spans="9:13" x14ac:dyDescent="0.3">
      <c r="I55" s="6">
        <v>1053</v>
      </c>
      <c r="J55" s="6">
        <v>6</v>
      </c>
      <c r="K55" s="13">
        <v>50258</v>
      </c>
      <c r="L55" s="14"/>
      <c r="M55" s="8"/>
    </row>
    <row r="56" spans="9:13" x14ac:dyDescent="0.3">
      <c r="I56" s="6">
        <v>1054</v>
      </c>
      <c r="J56" s="6">
        <v>15</v>
      </c>
      <c r="K56" s="13">
        <v>50293</v>
      </c>
      <c r="L56" s="14"/>
      <c r="M56" s="8"/>
    </row>
    <row r="57" spans="9:13" x14ac:dyDescent="0.3">
      <c r="I57" s="6">
        <v>1055</v>
      </c>
      <c r="J57" s="6">
        <v>14</v>
      </c>
      <c r="K57" s="13">
        <v>50471</v>
      </c>
      <c r="L57" s="14"/>
      <c r="M57" s="8"/>
    </row>
    <row r="58" spans="9:13" x14ac:dyDescent="0.3">
      <c r="I58" s="6">
        <v>1056</v>
      </c>
      <c r="J58" s="6">
        <v>13</v>
      </c>
      <c r="K58" s="13">
        <v>45960</v>
      </c>
      <c r="L58" s="14"/>
      <c r="M58" s="8"/>
    </row>
    <row r="59" spans="9:13" x14ac:dyDescent="0.3">
      <c r="I59" s="6">
        <v>1057</v>
      </c>
      <c r="J59" s="6">
        <v>12</v>
      </c>
      <c r="K59" s="13">
        <v>202869</v>
      </c>
      <c r="L59" s="14"/>
      <c r="M59" s="8"/>
    </row>
    <row r="60" spans="9:13" x14ac:dyDescent="0.3">
      <c r="I60" s="6">
        <v>1058</v>
      </c>
      <c r="J60" s="6">
        <v>1</v>
      </c>
      <c r="K60" s="13">
        <v>38618</v>
      </c>
      <c r="L60" s="14"/>
      <c r="M60" s="8"/>
    </row>
    <row r="61" spans="9:13" x14ac:dyDescent="0.3">
      <c r="I61" s="6">
        <v>1059</v>
      </c>
      <c r="J61" s="6">
        <v>3</v>
      </c>
      <c r="K61" s="13">
        <v>31514</v>
      </c>
      <c r="L61" s="14"/>
      <c r="M61" s="8"/>
    </row>
    <row r="62" spans="9:13" x14ac:dyDescent="0.3">
      <c r="I62" s="6">
        <v>1060</v>
      </c>
      <c r="J62" s="6">
        <v>14</v>
      </c>
      <c r="K62" s="13">
        <v>59235</v>
      </c>
      <c r="L62" s="14"/>
      <c r="M62" s="8"/>
    </row>
    <row r="63" spans="9:13" x14ac:dyDescent="0.3">
      <c r="I63" s="6">
        <v>1061</v>
      </c>
      <c r="J63" s="6">
        <v>9</v>
      </c>
      <c r="K63" s="13">
        <v>55676</v>
      </c>
      <c r="L63" s="14"/>
      <c r="M63" s="8"/>
    </row>
    <row r="64" spans="9:13" x14ac:dyDescent="0.3">
      <c r="I64" s="6">
        <v>1062</v>
      </c>
      <c r="J64" s="6">
        <v>7</v>
      </c>
      <c r="K64" s="13">
        <v>55379</v>
      </c>
      <c r="L64" s="14"/>
      <c r="M64" s="8"/>
    </row>
    <row r="65" spans="9:13" x14ac:dyDescent="0.3">
      <c r="I65" s="6">
        <v>1063</v>
      </c>
      <c r="J65" s="6">
        <v>5</v>
      </c>
      <c r="K65" s="13">
        <v>39084</v>
      </c>
      <c r="L65" s="14"/>
      <c r="M65" s="8"/>
    </row>
    <row r="66" spans="9:13" x14ac:dyDescent="0.3">
      <c r="I66" s="6">
        <v>1064</v>
      </c>
      <c r="J66" s="6">
        <v>6</v>
      </c>
      <c r="K66" s="13">
        <v>30894</v>
      </c>
      <c r="L66" s="14"/>
      <c r="M66" s="8"/>
    </row>
    <row r="67" spans="9:13" x14ac:dyDescent="0.3">
      <c r="I67" s="6">
        <v>1065</v>
      </c>
      <c r="J67" s="6">
        <v>9</v>
      </c>
      <c r="K67" s="13">
        <v>47378</v>
      </c>
      <c r="L67" s="14"/>
      <c r="M67" s="8"/>
    </row>
    <row r="68" spans="9:13" x14ac:dyDescent="0.3">
      <c r="I68" s="6">
        <v>1066</v>
      </c>
      <c r="J68" s="6">
        <v>10</v>
      </c>
      <c r="K68" s="13">
        <v>43580</v>
      </c>
      <c r="L68" s="14"/>
      <c r="M68" s="8"/>
    </row>
    <row r="69" spans="9:13" x14ac:dyDescent="0.3">
      <c r="I69" s="6">
        <v>1067</v>
      </c>
      <c r="J69" s="6">
        <v>19</v>
      </c>
      <c r="K69" s="13">
        <v>38575</v>
      </c>
      <c r="L69" s="14"/>
      <c r="M69" s="8"/>
    </row>
    <row r="70" spans="9:13" x14ac:dyDescent="0.3">
      <c r="I70" s="6">
        <v>1068</v>
      </c>
      <c r="J70" s="6">
        <v>27</v>
      </c>
      <c r="K70" s="13">
        <v>55616</v>
      </c>
      <c r="L70" s="14"/>
      <c r="M70" s="8"/>
    </row>
    <row r="71" spans="9:13" x14ac:dyDescent="0.3">
      <c r="I71" s="6">
        <v>1069</v>
      </c>
      <c r="J71" s="6">
        <v>28</v>
      </c>
      <c r="K71" s="13">
        <v>47746</v>
      </c>
      <c r="L71" s="14"/>
      <c r="M71" s="8"/>
    </row>
    <row r="72" spans="9:13" x14ac:dyDescent="0.3">
      <c r="I72" s="6">
        <v>1070</v>
      </c>
      <c r="J72" s="6">
        <v>34</v>
      </c>
      <c r="K72" s="13">
        <v>74600</v>
      </c>
      <c r="L72" s="14"/>
      <c r="M72" s="8"/>
    </row>
    <row r="73" spans="9:13" x14ac:dyDescent="0.3">
      <c r="I73" s="6">
        <v>1071</v>
      </c>
      <c r="J73" s="6">
        <v>25</v>
      </c>
      <c r="K73" s="13">
        <v>214914</v>
      </c>
      <c r="L73" s="14"/>
      <c r="M73" s="8"/>
    </row>
    <row r="74" spans="9:13" x14ac:dyDescent="0.3">
      <c r="I74" s="6">
        <v>1072</v>
      </c>
      <c r="J74" s="6">
        <v>4</v>
      </c>
      <c r="K74" s="13">
        <v>37255</v>
      </c>
      <c r="L74" s="14"/>
      <c r="M74" s="8"/>
    </row>
    <row r="75" spans="9:13" x14ac:dyDescent="0.3">
      <c r="I75" s="6">
        <v>1073</v>
      </c>
      <c r="J75" s="6">
        <v>14</v>
      </c>
      <c r="K75" s="13">
        <v>58470</v>
      </c>
      <c r="L75" s="14"/>
      <c r="M75" s="8"/>
    </row>
    <row r="76" spans="9:13" x14ac:dyDescent="0.3">
      <c r="I76" s="6">
        <v>1074</v>
      </c>
      <c r="J76" s="6">
        <v>12</v>
      </c>
      <c r="K76" s="13">
        <v>39187</v>
      </c>
      <c r="L76" s="14"/>
      <c r="M76" s="8"/>
    </row>
    <row r="77" spans="9:13" x14ac:dyDescent="0.3">
      <c r="I77" s="6">
        <v>1075</v>
      </c>
      <c r="J77" s="6">
        <v>14</v>
      </c>
      <c r="K77" s="13">
        <v>117643</v>
      </c>
      <c r="L77" s="14"/>
      <c r="M77" s="8"/>
    </row>
    <row r="78" spans="9:13" x14ac:dyDescent="0.3">
      <c r="I78" s="6">
        <v>1076</v>
      </c>
      <c r="J78" s="6">
        <v>5</v>
      </c>
      <c r="K78" s="13">
        <v>31564</v>
      </c>
      <c r="L78" s="14"/>
      <c r="M78" s="8"/>
    </row>
    <row r="79" spans="9:13" x14ac:dyDescent="0.3">
      <c r="I79" s="6">
        <v>1077</v>
      </c>
      <c r="J79" s="6">
        <v>7</v>
      </c>
      <c r="K79" s="13">
        <v>57531</v>
      </c>
      <c r="L79" s="14"/>
      <c r="M79" s="8"/>
    </row>
    <row r="80" spans="9:13" x14ac:dyDescent="0.3">
      <c r="I80" s="6">
        <v>1078</v>
      </c>
      <c r="J80" s="6">
        <v>6</v>
      </c>
      <c r="K80" s="13">
        <v>39015</v>
      </c>
      <c r="L80" s="14"/>
      <c r="M80" s="8"/>
    </row>
    <row r="81" spans="9:13" x14ac:dyDescent="0.3">
      <c r="I81" s="6">
        <v>1079</v>
      </c>
      <c r="J81" s="6">
        <v>12</v>
      </c>
      <c r="K81" s="13">
        <v>41485</v>
      </c>
      <c r="L81" s="14"/>
      <c r="M81" s="8"/>
    </row>
    <row r="82" spans="9:13" x14ac:dyDescent="0.3">
      <c r="I82" s="6">
        <v>1080</v>
      </c>
      <c r="J82" s="6">
        <v>14</v>
      </c>
      <c r="K82" s="13">
        <v>52416</v>
      </c>
      <c r="L82" s="14"/>
      <c r="M82" s="8"/>
    </row>
    <row r="83" spans="9:13" x14ac:dyDescent="0.3">
      <c r="I83" s="6">
        <v>1081</v>
      </c>
      <c r="J83" s="6">
        <v>13</v>
      </c>
      <c r="K83" s="13">
        <v>41724</v>
      </c>
      <c r="L83" s="14"/>
      <c r="M83" s="8"/>
    </row>
    <row r="84" spans="9:13" x14ac:dyDescent="0.3">
      <c r="I84" s="6">
        <v>1082</v>
      </c>
      <c r="J84" s="6">
        <v>16</v>
      </c>
      <c r="K84" s="13">
        <v>36853</v>
      </c>
      <c r="L84" s="14"/>
      <c r="M84" s="8"/>
    </row>
    <row r="85" spans="9:13" x14ac:dyDescent="0.3">
      <c r="I85" s="6">
        <v>1083</v>
      </c>
      <c r="J85" s="6">
        <v>19</v>
      </c>
      <c r="K85" s="13">
        <v>210241</v>
      </c>
      <c r="L85" s="14"/>
      <c r="M85" s="8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9BEC-3D83-44AF-AB63-3316B99A1B35}">
  <dimension ref="A1:G195"/>
  <sheetViews>
    <sheetView workbookViewId="0">
      <selection sqref="A1:B1"/>
    </sheetView>
  </sheetViews>
  <sheetFormatPr defaultColWidth="8.7109375" defaultRowHeight="18.75" x14ac:dyDescent="0.3"/>
  <cols>
    <col min="1" max="1" width="8.7109375" style="6"/>
    <col min="2" max="2" width="13.42578125" style="6" customWidth="1"/>
    <col min="3" max="4" width="8.7109375" style="6"/>
    <col min="5" max="5" width="8.5703125" style="6" customWidth="1"/>
    <col min="6" max="6" width="14.42578125" style="6" customWidth="1"/>
    <col min="7" max="7" width="13.42578125" style="6" bestFit="1" customWidth="1"/>
    <col min="8" max="8" width="11.28515625" style="6" bestFit="1" customWidth="1"/>
    <col min="9" max="16384" width="8.7109375" style="6"/>
  </cols>
  <sheetData>
    <row r="1" spans="1:7" x14ac:dyDescent="0.3">
      <c r="A1" s="58" t="s">
        <v>227</v>
      </c>
      <c r="B1" s="58"/>
    </row>
    <row r="2" spans="1:7" x14ac:dyDescent="0.3">
      <c r="B2" s="5" t="s">
        <v>652</v>
      </c>
      <c r="G2" s="5" t="s">
        <v>653</v>
      </c>
    </row>
    <row r="3" spans="1:7" x14ac:dyDescent="0.3">
      <c r="A3" s="19" t="s">
        <v>28</v>
      </c>
      <c r="B3" s="6" t="s">
        <v>654</v>
      </c>
      <c r="G3" s="6" t="s">
        <v>226</v>
      </c>
    </row>
    <row r="4" spans="1:7" x14ac:dyDescent="0.3">
      <c r="A4" s="20" t="s">
        <v>415</v>
      </c>
      <c r="B4" s="7">
        <v>23197</v>
      </c>
      <c r="F4" s="14" t="s">
        <v>228</v>
      </c>
      <c r="G4" s="7">
        <v>27382</v>
      </c>
    </row>
    <row r="5" spans="1:7" x14ac:dyDescent="0.3">
      <c r="A5" s="20" t="s">
        <v>416</v>
      </c>
      <c r="B5" s="7">
        <v>18021</v>
      </c>
      <c r="F5" s="14" t="s">
        <v>229</v>
      </c>
      <c r="G5" s="7">
        <v>38801</v>
      </c>
    </row>
    <row r="6" spans="1:7" x14ac:dyDescent="0.3">
      <c r="A6" s="20" t="s">
        <v>417</v>
      </c>
      <c r="B6" s="7">
        <v>20047</v>
      </c>
      <c r="F6" s="14" t="s">
        <v>230</v>
      </c>
      <c r="G6" s="7">
        <v>39167</v>
      </c>
    </row>
    <row r="7" spans="1:7" x14ac:dyDescent="0.3">
      <c r="A7" s="20" t="s">
        <v>418</v>
      </c>
      <c r="B7" s="7">
        <v>19873</v>
      </c>
      <c r="F7" s="14" t="s">
        <v>231</v>
      </c>
      <c r="G7" s="7">
        <v>40850</v>
      </c>
    </row>
    <row r="8" spans="1:7" x14ac:dyDescent="0.3">
      <c r="A8" s="20" t="s">
        <v>419</v>
      </c>
      <c r="B8" s="7">
        <v>20004</v>
      </c>
      <c r="F8" s="14" t="s">
        <v>232</v>
      </c>
      <c r="G8" s="7">
        <v>45042</v>
      </c>
    </row>
    <row r="9" spans="1:7" x14ac:dyDescent="0.3">
      <c r="A9" s="20" t="s">
        <v>420</v>
      </c>
      <c r="B9" s="7">
        <v>20203</v>
      </c>
      <c r="F9" s="14" t="s">
        <v>233</v>
      </c>
      <c r="G9" s="7">
        <v>42372</v>
      </c>
    </row>
    <row r="10" spans="1:7" x14ac:dyDescent="0.3">
      <c r="A10" s="20" t="s">
        <v>421</v>
      </c>
      <c r="B10" s="7">
        <v>40712</v>
      </c>
      <c r="F10" s="14" t="s">
        <v>234</v>
      </c>
      <c r="G10" s="7">
        <v>72178</v>
      </c>
    </row>
    <row r="11" spans="1:7" x14ac:dyDescent="0.3">
      <c r="A11" s="20" t="s">
        <v>422</v>
      </c>
      <c r="B11" s="7">
        <v>24052</v>
      </c>
      <c r="F11" s="14" t="s">
        <v>235</v>
      </c>
      <c r="G11" s="7">
        <v>43537</v>
      </c>
    </row>
    <row r="12" spans="1:7" x14ac:dyDescent="0.3">
      <c r="A12" s="20" t="s">
        <v>423</v>
      </c>
      <c r="B12" s="7">
        <v>20962</v>
      </c>
      <c r="F12" s="14" t="s">
        <v>236</v>
      </c>
      <c r="G12" s="7">
        <v>27937</v>
      </c>
    </row>
    <row r="13" spans="1:7" x14ac:dyDescent="0.3">
      <c r="A13" s="20" t="s">
        <v>424</v>
      </c>
      <c r="B13" s="7">
        <v>21740</v>
      </c>
      <c r="F13" s="14" t="s">
        <v>237</v>
      </c>
      <c r="G13" s="7">
        <v>48719</v>
      </c>
    </row>
    <row r="14" spans="1:7" x14ac:dyDescent="0.3">
      <c r="A14" s="20" t="s">
        <v>425</v>
      </c>
      <c r="B14" s="7">
        <v>24220</v>
      </c>
      <c r="F14" s="14" t="s">
        <v>238</v>
      </c>
      <c r="G14" s="7">
        <v>40972</v>
      </c>
    </row>
    <row r="15" spans="1:7" x14ac:dyDescent="0.3">
      <c r="A15" s="20" t="s">
        <v>426</v>
      </c>
      <c r="B15" s="7">
        <v>21556</v>
      </c>
      <c r="F15" s="14" t="s">
        <v>239</v>
      </c>
      <c r="G15" s="7">
        <v>33055</v>
      </c>
    </row>
    <row r="16" spans="1:7" x14ac:dyDescent="0.3">
      <c r="A16" s="20" t="s">
        <v>427</v>
      </c>
      <c r="B16" s="7">
        <v>20356</v>
      </c>
      <c r="F16" s="14" t="s">
        <v>240</v>
      </c>
      <c r="G16" s="7">
        <v>35562</v>
      </c>
    </row>
    <row r="17" spans="1:7" x14ac:dyDescent="0.3">
      <c r="A17" s="20" t="s">
        <v>428</v>
      </c>
      <c r="B17" s="7">
        <v>40406</v>
      </c>
      <c r="F17" s="14" t="s">
        <v>241</v>
      </c>
      <c r="G17" s="7">
        <v>54175</v>
      </c>
    </row>
    <row r="18" spans="1:7" x14ac:dyDescent="0.3">
      <c r="A18" s="20" t="s">
        <v>429</v>
      </c>
      <c r="B18" s="7">
        <v>81424</v>
      </c>
      <c r="F18" s="14" t="s">
        <v>242</v>
      </c>
      <c r="G18" s="7">
        <v>109622</v>
      </c>
    </row>
    <row r="19" spans="1:7" x14ac:dyDescent="0.3">
      <c r="A19" s="20" t="s">
        <v>430</v>
      </c>
      <c r="B19" s="7">
        <v>48104</v>
      </c>
      <c r="F19" s="14" t="s">
        <v>243</v>
      </c>
      <c r="G19" s="7">
        <v>63853</v>
      </c>
    </row>
    <row r="20" spans="1:7" x14ac:dyDescent="0.3">
      <c r="A20" s="20" t="s">
        <v>431</v>
      </c>
      <c r="B20" s="7">
        <v>20962</v>
      </c>
      <c r="F20" s="14" t="s">
        <v>244</v>
      </c>
      <c r="G20" s="7">
        <v>27261</v>
      </c>
    </row>
    <row r="21" spans="1:7" x14ac:dyDescent="0.3">
      <c r="A21" s="20" t="s">
        <v>432</v>
      </c>
      <c r="B21" s="7">
        <v>21740</v>
      </c>
      <c r="F21" s="14" t="s">
        <v>245</v>
      </c>
      <c r="G21" s="7">
        <v>37818</v>
      </c>
    </row>
    <row r="22" spans="1:7" x14ac:dyDescent="0.3">
      <c r="A22" s="20" t="s">
        <v>433</v>
      </c>
      <c r="B22" s="7">
        <v>20356</v>
      </c>
      <c r="F22" s="14" t="s">
        <v>246</v>
      </c>
      <c r="G22" s="7">
        <v>41507</v>
      </c>
    </row>
    <row r="23" spans="1:7" x14ac:dyDescent="0.3">
      <c r="A23" s="20" t="s">
        <v>434</v>
      </c>
      <c r="B23" s="7">
        <v>23372</v>
      </c>
      <c r="F23" s="14" t="s">
        <v>247</v>
      </c>
      <c r="G23" s="7">
        <v>46644</v>
      </c>
    </row>
    <row r="24" spans="1:7" x14ac:dyDescent="0.3">
      <c r="A24" s="20" t="s">
        <v>435</v>
      </c>
      <c r="B24" s="7">
        <v>28683</v>
      </c>
      <c r="F24" s="14" t="s">
        <v>248</v>
      </c>
      <c r="G24" s="7">
        <v>43797</v>
      </c>
    </row>
    <row r="25" spans="1:7" x14ac:dyDescent="0.3">
      <c r="A25" s="20" t="s">
        <v>436</v>
      </c>
      <c r="B25" s="7">
        <v>24285</v>
      </c>
      <c r="F25" s="14" t="s">
        <v>249</v>
      </c>
      <c r="G25" s="7">
        <v>40569</v>
      </c>
    </row>
    <row r="26" spans="1:7" x14ac:dyDescent="0.3">
      <c r="A26" s="20" t="s">
        <v>437</v>
      </c>
      <c r="B26" s="7">
        <v>42884</v>
      </c>
      <c r="F26" s="14" t="s">
        <v>250</v>
      </c>
      <c r="G26" s="7">
        <v>49783</v>
      </c>
    </row>
    <row r="27" spans="1:7" x14ac:dyDescent="0.3">
      <c r="A27" s="20" t="s">
        <v>438</v>
      </c>
      <c r="B27" s="7">
        <v>25251</v>
      </c>
      <c r="F27" s="14" t="s">
        <v>251</v>
      </c>
      <c r="G27" s="7">
        <v>34417</v>
      </c>
    </row>
    <row r="28" spans="1:7" x14ac:dyDescent="0.3">
      <c r="A28" s="20" t="s">
        <v>439</v>
      </c>
      <c r="B28" s="7">
        <v>19357</v>
      </c>
      <c r="F28" s="14" t="s">
        <v>252</v>
      </c>
      <c r="G28" s="7">
        <v>38441</v>
      </c>
    </row>
    <row r="29" spans="1:7" x14ac:dyDescent="0.3">
      <c r="A29" s="20" t="s">
        <v>440</v>
      </c>
      <c r="B29" s="7">
        <v>23765</v>
      </c>
      <c r="F29" s="14" t="s">
        <v>253</v>
      </c>
      <c r="G29" s="7">
        <v>38997</v>
      </c>
    </row>
    <row r="30" spans="1:7" x14ac:dyDescent="0.3">
      <c r="A30" s="20" t="s">
        <v>441</v>
      </c>
      <c r="B30" s="7">
        <v>25799</v>
      </c>
      <c r="F30" s="14" t="s">
        <v>254</v>
      </c>
      <c r="G30" s="7">
        <v>53841</v>
      </c>
    </row>
    <row r="31" spans="1:7" x14ac:dyDescent="0.3">
      <c r="A31" s="20" t="s">
        <v>442</v>
      </c>
      <c r="B31" s="7">
        <v>22845</v>
      </c>
      <c r="F31" s="14" t="s">
        <v>255</v>
      </c>
      <c r="G31" s="7">
        <v>45651</v>
      </c>
    </row>
    <row r="32" spans="1:7" x14ac:dyDescent="0.3">
      <c r="A32" s="20" t="s">
        <v>443</v>
      </c>
      <c r="B32" s="7">
        <v>22374</v>
      </c>
      <c r="F32" s="14" t="s">
        <v>256</v>
      </c>
      <c r="G32" s="7">
        <v>44083</v>
      </c>
    </row>
    <row r="33" spans="1:7" x14ac:dyDescent="0.3">
      <c r="A33" s="20" t="s">
        <v>444</v>
      </c>
      <c r="B33" s="7">
        <v>30655</v>
      </c>
      <c r="F33" s="14" t="s">
        <v>257</v>
      </c>
      <c r="G33" s="7">
        <v>46266</v>
      </c>
    </row>
    <row r="34" spans="1:7" x14ac:dyDescent="0.3">
      <c r="A34" s="20" t="s">
        <v>445</v>
      </c>
      <c r="B34" s="7">
        <v>21639</v>
      </c>
      <c r="F34" s="14" t="s">
        <v>258</v>
      </c>
      <c r="G34" s="7">
        <v>39146</v>
      </c>
    </row>
    <row r="35" spans="1:7" x14ac:dyDescent="0.3">
      <c r="A35" s="20" t="s">
        <v>446</v>
      </c>
      <c r="B35" s="7">
        <v>21442</v>
      </c>
      <c r="F35" s="14" t="s">
        <v>259</v>
      </c>
      <c r="G35" s="7">
        <v>40637</v>
      </c>
    </row>
    <row r="36" spans="1:7" x14ac:dyDescent="0.3">
      <c r="A36" s="20" t="s">
        <v>447</v>
      </c>
      <c r="B36" s="7">
        <v>34714</v>
      </c>
      <c r="F36" s="14" t="s">
        <v>260</v>
      </c>
      <c r="G36" s="7">
        <v>55876</v>
      </c>
    </row>
    <row r="37" spans="1:7" x14ac:dyDescent="0.3">
      <c r="A37" s="20" t="s">
        <v>448</v>
      </c>
      <c r="B37" s="7">
        <v>23765</v>
      </c>
      <c r="F37" s="14" t="s">
        <v>261</v>
      </c>
      <c r="G37" s="7">
        <v>42869</v>
      </c>
    </row>
    <row r="38" spans="1:7" x14ac:dyDescent="0.3">
      <c r="A38" s="20" t="s">
        <v>449</v>
      </c>
      <c r="B38" s="7">
        <v>51598</v>
      </c>
      <c r="F38" s="14" t="s">
        <v>262</v>
      </c>
      <c r="G38" s="7">
        <v>83395</v>
      </c>
    </row>
    <row r="39" spans="1:7" x14ac:dyDescent="0.3">
      <c r="A39" s="20" t="s">
        <v>450</v>
      </c>
      <c r="B39" s="7">
        <v>22845</v>
      </c>
      <c r="F39" s="14" t="s">
        <v>263</v>
      </c>
      <c r="G39" s="7">
        <v>42383</v>
      </c>
    </row>
    <row r="40" spans="1:7" x14ac:dyDescent="0.3">
      <c r="A40" s="20" t="s">
        <v>451</v>
      </c>
      <c r="B40" s="7">
        <v>44748</v>
      </c>
      <c r="F40" s="14" t="s">
        <v>264</v>
      </c>
      <c r="G40" s="7">
        <v>91648</v>
      </c>
    </row>
    <row r="41" spans="1:7" x14ac:dyDescent="0.3">
      <c r="A41" s="20" t="s">
        <v>452</v>
      </c>
      <c r="B41" s="7">
        <v>21442</v>
      </c>
      <c r="F41" s="14" t="s">
        <v>265</v>
      </c>
      <c r="G41" s="7">
        <v>46898</v>
      </c>
    </row>
    <row r="42" spans="1:7" x14ac:dyDescent="0.3">
      <c r="A42" s="20" t="s">
        <v>453</v>
      </c>
      <c r="B42" s="7">
        <v>20454</v>
      </c>
      <c r="F42" s="14" t="s">
        <v>266</v>
      </c>
      <c r="G42" s="7">
        <v>45500</v>
      </c>
    </row>
    <row r="43" spans="1:7" x14ac:dyDescent="0.3">
      <c r="A43" s="20" t="s">
        <v>454</v>
      </c>
      <c r="B43" s="7">
        <v>30872</v>
      </c>
      <c r="F43" s="14" t="s">
        <v>267</v>
      </c>
      <c r="G43" s="7">
        <v>45928</v>
      </c>
    </row>
    <row r="44" spans="1:7" x14ac:dyDescent="0.3">
      <c r="A44" s="20" t="s">
        <v>455</v>
      </c>
      <c r="B44" s="7">
        <v>24324</v>
      </c>
      <c r="F44" s="14" t="s">
        <v>268</v>
      </c>
      <c r="G44" s="7">
        <v>35863</v>
      </c>
    </row>
    <row r="45" spans="1:7" x14ac:dyDescent="0.3">
      <c r="A45" s="20" t="s">
        <v>456</v>
      </c>
      <c r="B45" s="7">
        <v>25277</v>
      </c>
      <c r="F45" s="14" t="s">
        <v>269</v>
      </c>
      <c r="G45" s="7">
        <v>39233</v>
      </c>
    </row>
    <row r="46" spans="1:7" x14ac:dyDescent="0.3">
      <c r="A46" s="20" t="s">
        <v>457</v>
      </c>
      <c r="B46" s="7">
        <v>20155</v>
      </c>
      <c r="F46" s="14" t="s">
        <v>270</v>
      </c>
      <c r="G46" s="7">
        <v>44989</v>
      </c>
    </row>
    <row r="47" spans="1:7" x14ac:dyDescent="0.3">
      <c r="A47" s="20" t="s">
        <v>458</v>
      </c>
      <c r="B47" s="7">
        <v>25783</v>
      </c>
      <c r="F47" s="14" t="s">
        <v>271</v>
      </c>
      <c r="G47" s="7">
        <v>42821</v>
      </c>
    </row>
    <row r="48" spans="1:7" x14ac:dyDescent="0.3">
      <c r="A48" s="20" t="s">
        <v>459</v>
      </c>
      <c r="B48" s="7">
        <v>18794</v>
      </c>
      <c r="F48" s="14" t="s">
        <v>272</v>
      </c>
      <c r="G48" s="7">
        <v>27091</v>
      </c>
    </row>
    <row r="49" spans="1:7" x14ac:dyDescent="0.3">
      <c r="A49" s="20" t="s">
        <v>460</v>
      </c>
      <c r="B49" s="7">
        <v>43444</v>
      </c>
      <c r="F49" s="14" t="s">
        <v>273</v>
      </c>
      <c r="G49" s="7">
        <v>69283</v>
      </c>
    </row>
    <row r="50" spans="1:7" x14ac:dyDescent="0.3">
      <c r="A50" s="20" t="s">
        <v>461</v>
      </c>
      <c r="B50" s="7">
        <v>26285</v>
      </c>
      <c r="F50" s="14" t="s">
        <v>274</v>
      </c>
      <c r="G50" s="7">
        <v>51976</v>
      </c>
    </row>
    <row r="51" spans="1:7" x14ac:dyDescent="0.3">
      <c r="A51" s="20" t="s">
        <v>462</v>
      </c>
      <c r="B51" s="7">
        <v>24571</v>
      </c>
      <c r="F51" s="14" t="s">
        <v>275</v>
      </c>
      <c r="G51" s="7">
        <v>41950</v>
      </c>
    </row>
    <row r="52" spans="1:7" x14ac:dyDescent="0.3">
      <c r="A52" s="20" t="s">
        <v>463</v>
      </c>
      <c r="B52" s="7">
        <v>22442</v>
      </c>
      <c r="F52" s="14" t="s">
        <v>276</v>
      </c>
      <c r="G52" s="7">
        <v>41782</v>
      </c>
    </row>
    <row r="53" spans="1:7" x14ac:dyDescent="0.3">
      <c r="A53" s="20" t="s">
        <v>464</v>
      </c>
      <c r="B53" s="7">
        <v>24296</v>
      </c>
      <c r="F53" s="14" t="s">
        <v>277</v>
      </c>
      <c r="G53" s="7">
        <v>43743</v>
      </c>
    </row>
    <row r="54" spans="1:7" x14ac:dyDescent="0.3">
      <c r="A54" s="20" t="s">
        <v>465</v>
      </c>
      <c r="B54" s="7">
        <v>21722</v>
      </c>
      <c r="F54" s="14" t="s">
        <v>278</v>
      </c>
      <c r="G54" s="7">
        <v>42555</v>
      </c>
    </row>
    <row r="55" spans="1:7" x14ac:dyDescent="0.3">
      <c r="A55" s="20" t="s">
        <v>466</v>
      </c>
      <c r="B55" s="7">
        <v>51566</v>
      </c>
      <c r="F55" s="14" t="s">
        <v>279</v>
      </c>
      <c r="G55" s="7">
        <v>63129</v>
      </c>
    </row>
    <row r="56" spans="1:7" x14ac:dyDescent="0.3">
      <c r="A56" s="20" t="s">
        <v>467</v>
      </c>
      <c r="B56" s="7">
        <v>31588</v>
      </c>
      <c r="F56" s="14" t="s">
        <v>280</v>
      </c>
      <c r="G56" s="7">
        <v>42294</v>
      </c>
    </row>
    <row r="57" spans="1:7" x14ac:dyDescent="0.3">
      <c r="A57" s="20" t="s">
        <v>468</v>
      </c>
      <c r="B57" s="7">
        <v>43444</v>
      </c>
      <c r="F57" s="14" t="s">
        <v>281</v>
      </c>
      <c r="G57" s="7">
        <v>67856</v>
      </c>
    </row>
    <row r="58" spans="1:7" x14ac:dyDescent="0.3">
      <c r="A58" s="20" t="s">
        <v>469</v>
      </c>
      <c r="B58" s="7">
        <v>26285</v>
      </c>
      <c r="F58" s="14" t="s">
        <v>282</v>
      </c>
      <c r="G58" s="7">
        <v>40199</v>
      </c>
    </row>
    <row r="59" spans="1:7" x14ac:dyDescent="0.3">
      <c r="A59" s="20" t="s">
        <v>470</v>
      </c>
      <c r="B59" s="7">
        <v>49142</v>
      </c>
      <c r="F59" s="14" t="s">
        <v>283</v>
      </c>
      <c r="G59" s="7">
        <v>86951</v>
      </c>
    </row>
    <row r="60" spans="1:7" x14ac:dyDescent="0.3">
      <c r="A60" s="20" t="s">
        <v>471</v>
      </c>
      <c r="B60" s="7">
        <v>21722</v>
      </c>
      <c r="F60" s="14" t="s">
        <v>284</v>
      </c>
      <c r="G60" s="7">
        <v>41506</v>
      </c>
    </row>
    <row r="61" spans="1:7" x14ac:dyDescent="0.3">
      <c r="A61" s="20" t="s">
        <v>472</v>
      </c>
      <c r="B61" s="7">
        <v>23591</v>
      </c>
      <c r="F61" s="14" t="s">
        <v>285</v>
      </c>
      <c r="G61" s="7">
        <v>48440</v>
      </c>
    </row>
    <row r="62" spans="1:7" x14ac:dyDescent="0.3">
      <c r="A62" s="20" t="s">
        <v>473</v>
      </c>
      <c r="B62" s="7">
        <v>38662</v>
      </c>
      <c r="F62" s="14" t="s">
        <v>286</v>
      </c>
      <c r="G62" s="7">
        <v>80757</v>
      </c>
    </row>
    <row r="63" spans="1:7" x14ac:dyDescent="0.3">
      <c r="A63" s="20" t="s">
        <v>474</v>
      </c>
      <c r="B63" s="7">
        <v>19587</v>
      </c>
      <c r="F63" s="14" t="s">
        <v>287</v>
      </c>
      <c r="G63" s="7">
        <v>36809</v>
      </c>
    </row>
    <row r="64" spans="1:7" x14ac:dyDescent="0.3">
      <c r="A64" s="20" t="s">
        <v>475</v>
      </c>
      <c r="B64" s="7">
        <v>24609</v>
      </c>
      <c r="F64" s="14" t="s">
        <v>288</v>
      </c>
      <c r="G64" s="7">
        <v>45755</v>
      </c>
    </row>
    <row r="65" spans="1:7" x14ac:dyDescent="0.3">
      <c r="A65" s="20" t="s">
        <v>476</v>
      </c>
      <c r="B65" s="7">
        <v>28034</v>
      </c>
      <c r="F65" s="14" t="s">
        <v>289</v>
      </c>
      <c r="G65" s="7">
        <v>55764</v>
      </c>
    </row>
    <row r="66" spans="1:7" x14ac:dyDescent="0.3">
      <c r="A66" s="20" t="s">
        <v>477</v>
      </c>
      <c r="B66" s="7">
        <v>99688</v>
      </c>
      <c r="F66" s="14" t="s">
        <v>290</v>
      </c>
      <c r="G66" s="7">
        <v>26043</v>
      </c>
    </row>
    <row r="67" spans="1:7" x14ac:dyDescent="0.3">
      <c r="A67" s="20" t="s">
        <v>478</v>
      </c>
      <c r="B67" s="7">
        <v>26661</v>
      </c>
      <c r="F67" s="14" t="s">
        <v>291</v>
      </c>
      <c r="G67" s="7">
        <v>40461</v>
      </c>
    </row>
    <row r="68" spans="1:7" x14ac:dyDescent="0.3">
      <c r="A68" s="20" t="s">
        <v>479</v>
      </c>
      <c r="B68" s="7">
        <v>18263</v>
      </c>
      <c r="F68" s="14" t="s">
        <v>292</v>
      </c>
      <c r="G68" s="7">
        <v>25462</v>
      </c>
    </row>
    <row r="69" spans="1:7" x14ac:dyDescent="0.3">
      <c r="A69" s="20" t="s">
        <v>480</v>
      </c>
      <c r="B69" s="7">
        <v>27896</v>
      </c>
      <c r="F69" s="14" t="s">
        <v>293</v>
      </c>
      <c r="G69" s="7">
        <v>55062</v>
      </c>
    </row>
    <row r="70" spans="1:7" x14ac:dyDescent="0.3">
      <c r="A70" s="20" t="s">
        <v>481</v>
      </c>
      <c r="B70" s="7">
        <v>25449</v>
      </c>
      <c r="F70" s="14" t="s">
        <v>294</v>
      </c>
      <c r="G70" s="7">
        <v>56634</v>
      </c>
    </row>
    <row r="71" spans="1:7" x14ac:dyDescent="0.3">
      <c r="A71" s="20" t="s">
        <v>482</v>
      </c>
      <c r="B71" s="7">
        <v>17891</v>
      </c>
      <c r="F71" s="14" t="s">
        <v>295</v>
      </c>
      <c r="G71" s="7">
        <v>41722</v>
      </c>
    </row>
    <row r="72" spans="1:7" x14ac:dyDescent="0.3">
      <c r="A72" s="20" t="s">
        <v>483</v>
      </c>
      <c r="B72" s="7">
        <v>18978</v>
      </c>
      <c r="F72" s="14" t="s">
        <v>296</v>
      </c>
      <c r="G72" s="7">
        <v>38926</v>
      </c>
    </row>
    <row r="73" spans="1:7" x14ac:dyDescent="0.3">
      <c r="A73" s="20" t="s">
        <v>484</v>
      </c>
      <c r="B73" s="7">
        <v>19331</v>
      </c>
      <c r="F73" s="14" t="s">
        <v>297</v>
      </c>
      <c r="G73" s="7">
        <v>39457</v>
      </c>
    </row>
    <row r="74" spans="1:7" x14ac:dyDescent="0.3">
      <c r="A74" s="20" t="s">
        <v>485</v>
      </c>
      <c r="B74" s="7">
        <v>19688</v>
      </c>
      <c r="F74" s="14" t="s">
        <v>298</v>
      </c>
      <c r="G74" s="7">
        <v>37604</v>
      </c>
    </row>
    <row r="75" spans="1:7" x14ac:dyDescent="0.3">
      <c r="A75" s="20" t="s">
        <v>486</v>
      </c>
      <c r="B75" s="7">
        <v>53322</v>
      </c>
      <c r="F75" s="14" t="s">
        <v>299</v>
      </c>
      <c r="G75" s="7">
        <v>72679</v>
      </c>
    </row>
    <row r="76" spans="1:7" x14ac:dyDescent="0.3">
      <c r="A76" s="20" t="s">
        <v>487</v>
      </c>
      <c r="B76" s="7">
        <v>18263</v>
      </c>
      <c r="F76" s="14" t="s">
        <v>300</v>
      </c>
      <c r="G76" s="7">
        <v>26931</v>
      </c>
    </row>
    <row r="77" spans="1:7" x14ac:dyDescent="0.3">
      <c r="A77" s="20" t="s">
        <v>488</v>
      </c>
      <c r="B77" s="7">
        <v>27896</v>
      </c>
      <c r="F77" s="14" t="s">
        <v>301</v>
      </c>
      <c r="G77" s="7">
        <v>61121</v>
      </c>
    </row>
    <row r="78" spans="1:7" x14ac:dyDescent="0.3">
      <c r="A78" s="20" t="s">
        <v>489</v>
      </c>
      <c r="B78" s="7">
        <v>25449</v>
      </c>
      <c r="F78" s="14" t="s">
        <v>302</v>
      </c>
      <c r="G78" s="7">
        <v>38377</v>
      </c>
    </row>
    <row r="79" spans="1:7" x14ac:dyDescent="0.3">
      <c r="A79" s="20" t="s">
        <v>490</v>
      </c>
      <c r="B79" s="7">
        <v>19331</v>
      </c>
      <c r="F79" s="14" t="s">
        <v>303</v>
      </c>
      <c r="G79" s="7">
        <v>42860</v>
      </c>
    </row>
    <row r="80" spans="1:7" x14ac:dyDescent="0.3">
      <c r="A80" s="20" t="s">
        <v>491</v>
      </c>
      <c r="B80" s="7">
        <v>24321</v>
      </c>
      <c r="F80" s="14" t="s">
        <v>304</v>
      </c>
      <c r="G80" s="7">
        <v>34738</v>
      </c>
    </row>
    <row r="81" spans="1:7" x14ac:dyDescent="0.3">
      <c r="A81" s="20" t="s">
        <v>492</v>
      </c>
      <c r="B81" s="7">
        <v>19433</v>
      </c>
      <c r="F81" s="14" t="s">
        <v>305</v>
      </c>
      <c r="G81" s="7">
        <v>43987</v>
      </c>
    </row>
    <row r="82" spans="1:7" x14ac:dyDescent="0.3">
      <c r="A82" s="20" t="s">
        <v>493</v>
      </c>
      <c r="B82" s="7">
        <v>23440</v>
      </c>
      <c r="F82" s="14" t="s">
        <v>306</v>
      </c>
      <c r="G82" s="7">
        <v>43401</v>
      </c>
    </row>
    <row r="83" spans="1:7" x14ac:dyDescent="0.3">
      <c r="A83" s="20" t="s">
        <v>494</v>
      </c>
      <c r="B83" s="7">
        <v>53782</v>
      </c>
      <c r="F83" s="14" t="s">
        <v>307</v>
      </c>
      <c r="G83" s="7">
        <v>61880</v>
      </c>
    </row>
    <row r="84" spans="1:7" x14ac:dyDescent="0.3">
      <c r="A84" s="20" t="s">
        <v>495</v>
      </c>
      <c r="B84" s="7">
        <v>16780</v>
      </c>
      <c r="F84" s="14" t="s">
        <v>308</v>
      </c>
      <c r="G84" s="7">
        <v>39683</v>
      </c>
    </row>
    <row r="85" spans="1:7" x14ac:dyDescent="0.3">
      <c r="A85" s="20" t="s">
        <v>496</v>
      </c>
      <c r="B85" s="7">
        <v>33110</v>
      </c>
      <c r="F85" s="14" t="s">
        <v>309</v>
      </c>
      <c r="G85" s="7">
        <v>62401</v>
      </c>
    </row>
    <row r="86" spans="1:7" x14ac:dyDescent="0.3">
      <c r="A86" s="20" t="s">
        <v>497</v>
      </c>
      <c r="B86" s="7">
        <v>28913</v>
      </c>
      <c r="F86" s="14" t="s">
        <v>310</v>
      </c>
      <c r="G86" s="7">
        <v>43945</v>
      </c>
    </row>
    <row r="87" spans="1:7" x14ac:dyDescent="0.3">
      <c r="A87" s="20" t="s">
        <v>498</v>
      </c>
      <c r="B87" s="7">
        <v>27345</v>
      </c>
      <c r="F87" s="14" t="s">
        <v>311</v>
      </c>
      <c r="G87" s="7">
        <v>55757</v>
      </c>
    </row>
    <row r="88" spans="1:7" x14ac:dyDescent="0.3">
      <c r="A88" s="20" t="s">
        <v>499</v>
      </c>
      <c r="B88" s="7">
        <v>27534</v>
      </c>
      <c r="F88" s="14" t="s">
        <v>312</v>
      </c>
      <c r="G88" s="7">
        <v>58030</v>
      </c>
    </row>
    <row r="89" spans="1:7" x14ac:dyDescent="0.3">
      <c r="A89" s="20" t="s">
        <v>500</v>
      </c>
      <c r="B89" s="7">
        <v>41457</v>
      </c>
      <c r="F89" s="14" t="s">
        <v>313</v>
      </c>
      <c r="G89" s="7">
        <v>62789</v>
      </c>
    </row>
    <row r="90" spans="1:7" x14ac:dyDescent="0.3">
      <c r="A90" s="20" t="s">
        <v>501</v>
      </c>
      <c r="B90" s="7">
        <v>38981</v>
      </c>
      <c r="F90" s="14" t="s">
        <v>314</v>
      </c>
      <c r="G90" s="7">
        <v>65500</v>
      </c>
    </row>
    <row r="91" spans="1:7" x14ac:dyDescent="0.3">
      <c r="A91" s="20" t="s">
        <v>502</v>
      </c>
      <c r="B91" s="7">
        <v>34998</v>
      </c>
      <c r="F91" s="14" t="s">
        <v>315</v>
      </c>
      <c r="G91" s="7">
        <v>69567</v>
      </c>
    </row>
    <row r="92" spans="1:7" x14ac:dyDescent="0.3">
      <c r="A92" s="20" t="s">
        <v>503</v>
      </c>
      <c r="B92" s="7">
        <v>26891</v>
      </c>
      <c r="F92" s="14" t="s">
        <v>316</v>
      </c>
      <c r="G92" s="7">
        <v>39162</v>
      </c>
    </row>
    <row r="93" spans="1:7" x14ac:dyDescent="0.3">
      <c r="A93" s="20" t="s">
        <v>504</v>
      </c>
      <c r="B93" s="7">
        <v>33110</v>
      </c>
      <c r="F93" s="14" t="s">
        <v>317</v>
      </c>
      <c r="G93" s="7">
        <v>60948</v>
      </c>
    </row>
    <row r="94" spans="1:7" x14ac:dyDescent="0.3">
      <c r="A94" s="20" t="s">
        <v>505</v>
      </c>
      <c r="B94" s="7">
        <v>57826</v>
      </c>
      <c r="F94" s="14" t="s">
        <v>318</v>
      </c>
      <c r="G94" s="7">
        <v>83344</v>
      </c>
    </row>
    <row r="95" spans="1:7" x14ac:dyDescent="0.3">
      <c r="A95" s="20" t="s">
        <v>506</v>
      </c>
      <c r="B95" s="7">
        <v>54690</v>
      </c>
      <c r="F95" s="14" t="s">
        <v>319</v>
      </c>
      <c r="G95" s="7">
        <v>81296</v>
      </c>
    </row>
    <row r="96" spans="1:7" x14ac:dyDescent="0.3">
      <c r="A96" s="20" t="s">
        <v>507</v>
      </c>
      <c r="B96" s="7">
        <v>27534</v>
      </c>
      <c r="F96" s="14" t="s">
        <v>320</v>
      </c>
      <c r="G96" s="7">
        <v>47133</v>
      </c>
    </row>
    <row r="97" spans="1:7" x14ac:dyDescent="0.3">
      <c r="A97" s="20" t="s">
        <v>508</v>
      </c>
      <c r="B97" s="7">
        <v>41457</v>
      </c>
      <c r="F97" s="14" t="s">
        <v>321</v>
      </c>
      <c r="G97" s="7">
        <v>73676</v>
      </c>
    </row>
    <row r="98" spans="1:7" x14ac:dyDescent="0.3">
      <c r="A98" s="20" t="s">
        <v>509</v>
      </c>
      <c r="B98" s="7">
        <v>26891</v>
      </c>
      <c r="F98" s="14" t="s">
        <v>322</v>
      </c>
      <c r="G98" s="7">
        <v>58542</v>
      </c>
    </row>
    <row r="99" spans="1:7" x14ac:dyDescent="0.3">
      <c r="A99" s="20" t="s">
        <v>510</v>
      </c>
      <c r="B99" s="7">
        <v>26651</v>
      </c>
      <c r="F99" s="14" t="s">
        <v>323</v>
      </c>
      <c r="G99" s="7">
        <v>38108</v>
      </c>
    </row>
    <row r="100" spans="1:7" x14ac:dyDescent="0.3">
      <c r="A100" s="20" t="s">
        <v>511</v>
      </c>
      <c r="B100" s="7">
        <v>23169</v>
      </c>
      <c r="F100" s="14" t="s">
        <v>324</v>
      </c>
      <c r="G100" s="7">
        <v>41306</v>
      </c>
    </row>
    <row r="101" spans="1:7" x14ac:dyDescent="0.3">
      <c r="A101" s="20" t="s">
        <v>512</v>
      </c>
      <c r="B101" s="7">
        <v>28670</v>
      </c>
      <c r="F101" s="14" t="s">
        <v>325</v>
      </c>
      <c r="G101" s="7">
        <v>38176</v>
      </c>
    </row>
    <row r="102" spans="1:7" x14ac:dyDescent="0.3">
      <c r="A102" s="20" t="s">
        <v>513</v>
      </c>
      <c r="B102" s="7">
        <v>24533</v>
      </c>
      <c r="F102" s="14" t="s">
        <v>326</v>
      </c>
      <c r="G102" s="7">
        <v>49813</v>
      </c>
    </row>
    <row r="103" spans="1:7" x14ac:dyDescent="0.3">
      <c r="A103" s="20" t="s">
        <v>514</v>
      </c>
      <c r="B103" s="7">
        <v>23657</v>
      </c>
      <c r="F103" s="14" t="s">
        <v>327</v>
      </c>
      <c r="G103" s="7">
        <v>46510</v>
      </c>
    </row>
    <row r="104" spans="1:7" x14ac:dyDescent="0.3">
      <c r="A104" s="20" t="s">
        <v>515</v>
      </c>
      <c r="B104" s="7">
        <v>32277</v>
      </c>
      <c r="F104" s="14" t="s">
        <v>328</v>
      </c>
      <c r="G104" s="7">
        <v>42586</v>
      </c>
    </row>
    <row r="105" spans="1:7" x14ac:dyDescent="0.3">
      <c r="A105" s="20" t="s">
        <v>516</v>
      </c>
      <c r="B105" s="7">
        <v>35925</v>
      </c>
      <c r="F105" s="14" t="s">
        <v>329</v>
      </c>
      <c r="G105" s="7">
        <v>55725</v>
      </c>
    </row>
    <row r="106" spans="1:7" x14ac:dyDescent="0.3">
      <c r="A106" s="20" t="s">
        <v>517</v>
      </c>
      <c r="B106" s="7">
        <v>29076</v>
      </c>
      <c r="F106" s="14" t="s">
        <v>330</v>
      </c>
      <c r="G106" s="7">
        <v>42723</v>
      </c>
    </row>
    <row r="107" spans="1:7" x14ac:dyDescent="0.3">
      <c r="A107" s="20" t="s">
        <v>518</v>
      </c>
      <c r="B107" s="7">
        <v>28337</v>
      </c>
      <c r="F107" s="14" t="s">
        <v>331</v>
      </c>
      <c r="G107" s="7">
        <v>59411</v>
      </c>
    </row>
    <row r="108" spans="1:7" x14ac:dyDescent="0.3">
      <c r="A108" s="20" t="s">
        <v>519</v>
      </c>
      <c r="B108" s="7">
        <v>45634</v>
      </c>
      <c r="F108" s="14" t="s">
        <v>332</v>
      </c>
      <c r="G108" s="7">
        <v>90384</v>
      </c>
    </row>
    <row r="109" spans="1:7" x14ac:dyDescent="0.3">
      <c r="A109" s="20" t="s">
        <v>520</v>
      </c>
      <c r="B109" s="7">
        <v>20818</v>
      </c>
      <c r="F109" s="14" t="s">
        <v>333</v>
      </c>
      <c r="G109" s="7">
        <v>42955</v>
      </c>
    </row>
    <row r="110" spans="1:7" x14ac:dyDescent="0.3">
      <c r="A110" s="20" t="s">
        <v>521</v>
      </c>
      <c r="B110" s="7">
        <v>19213</v>
      </c>
      <c r="F110" s="14" t="s">
        <v>334</v>
      </c>
      <c r="G110" s="7">
        <v>42712</v>
      </c>
    </row>
    <row r="111" spans="1:7" x14ac:dyDescent="0.3">
      <c r="A111" s="20" t="s">
        <v>522</v>
      </c>
      <c r="B111" s="7">
        <v>22817</v>
      </c>
      <c r="F111" s="14" t="s">
        <v>335</v>
      </c>
      <c r="G111" s="7">
        <v>48759</v>
      </c>
    </row>
    <row r="112" spans="1:7" x14ac:dyDescent="0.3">
      <c r="A112" s="20" t="s">
        <v>523</v>
      </c>
      <c r="B112" s="7">
        <v>64554</v>
      </c>
      <c r="F112" s="14" t="s">
        <v>336</v>
      </c>
      <c r="G112" s="7">
        <v>111371</v>
      </c>
    </row>
    <row r="113" spans="1:7" x14ac:dyDescent="0.3">
      <c r="A113" s="20" t="s">
        <v>524</v>
      </c>
      <c r="B113" s="7">
        <v>35925</v>
      </c>
      <c r="F113" s="14" t="s">
        <v>337</v>
      </c>
      <c r="G113" s="7">
        <v>45278</v>
      </c>
    </row>
    <row r="114" spans="1:7" x14ac:dyDescent="0.3">
      <c r="A114" s="20" t="s">
        <v>525</v>
      </c>
      <c r="B114" s="7">
        <v>29076</v>
      </c>
      <c r="F114" s="14" t="s">
        <v>338</v>
      </c>
      <c r="G114" s="7">
        <v>55169</v>
      </c>
    </row>
    <row r="115" spans="1:7" x14ac:dyDescent="0.3">
      <c r="A115" s="20" t="s">
        <v>526</v>
      </c>
      <c r="B115" s="7">
        <v>56674</v>
      </c>
      <c r="F115" s="14" t="s">
        <v>339</v>
      </c>
      <c r="G115" s="7">
        <v>77058</v>
      </c>
    </row>
    <row r="116" spans="1:7" x14ac:dyDescent="0.3">
      <c r="A116" s="20" t="s">
        <v>527</v>
      </c>
      <c r="B116" s="7">
        <v>45634</v>
      </c>
      <c r="F116" s="14" t="s">
        <v>340</v>
      </c>
      <c r="G116" s="7">
        <v>84344</v>
      </c>
    </row>
    <row r="117" spans="1:7" x14ac:dyDescent="0.3">
      <c r="A117" s="20" t="s">
        <v>528</v>
      </c>
      <c r="B117" s="7">
        <v>22817</v>
      </c>
      <c r="F117" s="14" t="s">
        <v>341</v>
      </c>
      <c r="G117" s="7">
        <v>48987</v>
      </c>
    </row>
    <row r="118" spans="1:7" x14ac:dyDescent="0.3">
      <c r="A118" s="20" t="s">
        <v>529</v>
      </c>
      <c r="B118" s="7">
        <v>27453</v>
      </c>
      <c r="F118" s="14" t="s">
        <v>342</v>
      </c>
      <c r="G118" s="7">
        <v>54389</v>
      </c>
    </row>
    <row r="119" spans="1:7" x14ac:dyDescent="0.3">
      <c r="A119" s="20" t="s">
        <v>530</v>
      </c>
      <c r="B119" s="7">
        <v>35851</v>
      </c>
      <c r="F119" s="14" t="s">
        <v>343</v>
      </c>
      <c r="G119" s="7">
        <v>50585</v>
      </c>
    </row>
    <row r="120" spans="1:7" x14ac:dyDescent="0.3">
      <c r="A120" s="20" t="s">
        <v>531</v>
      </c>
      <c r="B120" s="7">
        <v>15546</v>
      </c>
      <c r="F120" s="14" t="s">
        <v>344</v>
      </c>
      <c r="G120" s="7">
        <v>35629</v>
      </c>
    </row>
    <row r="121" spans="1:7" x14ac:dyDescent="0.3">
      <c r="A121" s="20" t="s">
        <v>532</v>
      </c>
      <c r="B121" s="7">
        <v>27443</v>
      </c>
      <c r="F121" s="14" t="s">
        <v>345</v>
      </c>
      <c r="G121" s="7">
        <v>49250</v>
      </c>
    </row>
    <row r="122" spans="1:7" x14ac:dyDescent="0.3">
      <c r="A122" s="20" t="s">
        <v>533</v>
      </c>
      <c r="B122" s="7">
        <v>26613</v>
      </c>
      <c r="F122" s="14" t="s">
        <v>346</v>
      </c>
      <c r="G122" s="7">
        <v>55809</v>
      </c>
    </row>
    <row r="123" spans="1:7" x14ac:dyDescent="0.3">
      <c r="A123" s="20" t="s">
        <v>534</v>
      </c>
      <c r="B123" s="7">
        <v>20642</v>
      </c>
      <c r="F123" s="14" t="s">
        <v>347</v>
      </c>
      <c r="G123" s="7">
        <v>42806</v>
      </c>
    </row>
    <row r="124" spans="1:7" x14ac:dyDescent="0.3">
      <c r="A124" s="20" t="s">
        <v>535</v>
      </c>
      <c r="B124" s="7">
        <v>17399</v>
      </c>
      <c r="F124" s="14" t="s">
        <v>348</v>
      </c>
      <c r="G124" s="7">
        <v>35035</v>
      </c>
    </row>
    <row r="125" spans="1:7" x14ac:dyDescent="0.3">
      <c r="A125" s="20" t="s">
        <v>536</v>
      </c>
      <c r="B125" s="7">
        <v>39532</v>
      </c>
      <c r="F125" s="14" t="s">
        <v>349</v>
      </c>
      <c r="G125" s="7">
        <v>66594</v>
      </c>
    </row>
    <row r="126" spans="1:7" x14ac:dyDescent="0.3">
      <c r="A126" s="20" t="s">
        <v>537</v>
      </c>
      <c r="B126" s="7">
        <v>32492</v>
      </c>
      <c r="F126" s="14" t="s">
        <v>350</v>
      </c>
      <c r="G126" s="7">
        <v>60611</v>
      </c>
    </row>
    <row r="127" spans="1:7" x14ac:dyDescent="0.3">
      <c r="A127" s="20" t="s">
        <v>538</v>
      </c>
      <c r="B127" s="7">
        <v>20642</v>
      </c>
      <c r="F127" s="14" t="s">
        <v>351</v>
      </c>
      <c r="G127" s="7">
        <v>39270</v>
      </c>
    </row>
    <row r="128" spans="1:7" x14ac:dyDescent="0.3">
      <c r="A128" s="20" t="s">
        <v>539</v>
      </c>
      <c r="B128" s="7">
        <v>26237</v>
      </c>
      <c r="F128" s="14" t="s">
        <v>352</v>
      </c>
      <c r="G128" s="7">
        <v>41736</v>
      </c>
    </row>
    <row r="129" spans="1:7" x14ac:dyDescent="0.3">
      <c r="A129" s="20" t="s">
        <v>540</v>
      </c>
      <c r="B129" s="7">
        <v>31411</v>
      </c>
      <c r="F129" s="14" t="s">
        <v>353</v>
      </c>
      <c r="G129" s="7">
        <v>44773</v>
      </c>
    </row>
    <row r="130" spans="1:7" x14ac:dyDescent="0.3">
      <c r="A130" s="20" t="s">
        <v>541</v>
      </c>
      <c r="B130" s="7">
        <v>19766</v>
      </c>
      <c r="F130" s="14" t="s">
        <v>354</v>
      </c>
      <c r="G130" s="7">
        <v>41992</v>
      </c>
    </row>
    <row r="131" spans="1:7" x14ac:dyDescent="0.3">
      <c r="A131" s="20" t="s">
        <v>542</v>
      </c>
      <c r="B131" s="7">
        <v>41284</v>
      </c>
      <c r="F131" s="14" t="s">
        <v>355</v>
      </c>
      <c r="G131" s="7">
        <v>77788</v>
      </c>
    </row>
    <row r="132" spans="1:7" x14ac:dyDescent="0.3">
      <c r="A132" s="20" t="s">
        <v>543</v>
      </c>
      <c r="B132" s="7">
        <v>34798</v>
      </c>
      <c r="F132" s="14" t="s">
        <v>356</v>
      </c>
      <c r="G132" s="7">
        <v>48453</v>
      </c>
    </row>
    <row r="133" spans="1:7" x14ac:dyDescent="0.3">
      <c r="A133" s="20" t="s">
        <v>544</v>
      </c>
      <c r="B133" s="7">
        <v>79064</v>
      </c>
      <c r="F133" s="14" t="s">
        <v>357</v>
      </c>
      <c r="G133" s="7">
        <v>125369</v>
      </c>
    </row>
    <row r="134" spans="1:7" x14ac:dyDescent="0.3">
      <c r="A134" s="20" t="s">
        <v>545</v>
      </c>
      <c r="B134" s="7">
        <v>64984</v>
      </c>
      <c r="F134" s="14" t="s">
        <v>358</v>
      </c>
      <c r="G134" s="7">
        <v>122341</v>
      </c>
    </row>
    <row r="135" spans="1:7" x14ac:dyDescent="0.3">
      <c r="A135" s="20" t="s">
        <v>546</v>
      </c>
      <c r="B135" s="7">
        <v>41284</v>
      </c>
      <c r="F135" s="14" t="s">
        <v>359</v>
      </c>
      <c r="G135" s="7">
        <v>81616</v>
      </c>
    </row>
    <row r="136" spans="1:7" x14ac:dyDescent="0.3">
      <c r="A136" s="20" t="s">
        <v>547</v>
      </c>
      <c r="B136" s="7">
        <v>19766</v>
      </c>
      <c r="F136" s="14" t="s">
        <v>360</v>
      </c>
      <c r="G136" s="7">
        <v>42944</v>
      </c>
    </row>
    <row r="137" spans="1:7" x14ac:dyDescent="0.3">
      <c r="A137" s="20" t="s">
        <v>548</v>
      </c>
      <c r="B137" s="7">
        <v>17266</v>
      </c>
      <c r="F137" s="14" t="s">
        <v>361</v>
      </c>
      <c r="G137" s="7">
        <v>40127</v>
      </c>
    </row>
    <row r="138" spans="1:7" x14ac:dyDescent="0.3">
      <c r="A138" s="20" t="s">
        <v>549</v>
      </c>
      <c r="B138" s="7">
        <v>40167</v>
      </c>
      <c r="F138" s="14" t="s">
        <v>362</v>
      </c>
      <c r="G138" s="7">
        <v>46090</v>
      </c>
    </row>
    <row r="139" spans="1:7" x14ac:dyDescent="0.3">
      <c r="A139" s="20" t="s">
        <v>550</v>
      </c>
      <c r="B139" s="7">
        <v>25935</v>
      </c>
      <c r="F139" s="14" t="s">
        <v>363</v>
      </c>
      <c r="G139" s="7">
        <v>45242</v>
      </c>
    </row>
    <row r="140" spans="1:7" x14ac:dyDescent="0.3">
      <c r="A140" s="20" t="s">
        <v>551</v>
      </c>
      <c r="B140" s="7">
        <v>19889</v>
      </c>
      <c r="F140" s="14" t="s">
        <v>364</v>
      </c>
      <c r="G140" s="7">
        <v>34190</v>
      </c>
    </row>
    <row r="141" spans="1:7" x14ac:dyDescent="0.3">
      <c r="A141" s="20" t="s">
        <v>552</v>
      </c>
      <c r="B141" s="7">
        <v>20895</v>
      </c>
      <c r="F141" s="14" t="s">
        <v>365</v>
      </c>
      <c r="G141" s="7">
        <v>34130</v>
      </c>
    </row>
    <row r="142" spans="1:7" x14ac:dyDescent="0.3">
      <c r="A142" s="20" t="s">
        <v>553</v>
      </c>
      <c r="B142" s="7">
        <v>21981</v>
      </c>
      <c r="F142" s="14" t="s">
        <v>366</v>
      </c>
      <c r="G142" s="7">
        <v>27215</v>
      </c>
    </row>
    <row r="143" spans="1:7" x14ac:dyDescent="0.3">
      <c r="A143" s="20" t="s">
        <v>554</v>
      </c>
      <c r="B143" s="7">
        <v>41266</v>
      </c>
      <c r="F143" s="14" t="s">
        <v>367</v>
      </c>
      <c r="G143" s="7">
        <v>55686</v>
      </c>
    </row>
    <row r="144" spans="1:7" x14ac:dyDescent="0.3">
      <c r="A144" s="20" t="s">
        <v>555</v>
      </c>
      <c r="B144" s="7">
        <v>17698</v>
      </c>
      <c r="F144" s="14" t="s">
        <v>368</v>
      </c>
      <c r="G144" s="7">
        <v>33141</v>
      </c>
    </row>
    <row r="145" spans="1:7" x14ac:dyDescent="0.3">
      <c r="A145" s="20" t="s">
        <v>556</v>
      </c>
      <c r="B145" s="7">
        <v>18890</v>
      </c>
      <c r="F145" s="14" t="s">
        <v>369</v>
      </c>
      <c r="G145" s="7">
        <v>36936</v>
      </c>
    </row>
    <row r="146" spans="1:7" x14ac:dyDescent="0.3">
      <c r="A146" s="20" t="s">
        <v>557</v>
      </c>
      <c r="B146" s="7">
        <v>23613</v>
      </c>
      <c r="F146" s="14" t="s">
        <v>370</v>
      </c>
      <c r="G146" s="7">
        <v>38473</v>
      </c>
    </row>
    <row r="147" spans="1:7" x14ac:dyDescent="0.3">
      <c r="A147" s="20" t="s">
        <v>558</v>
      </c>
      <c r="B147" s="7">
        <v>20445</v>
      </c>
      <c r="F147" s="14" t="s">
        <v>371</v>
      </c>
      <c r="G147" s="7">
        <v>39554</v>
      </c>
    </row>
    <row r="148" spans="1:7" x14ac:dyDescent="0.3">
      <c r="A148" s="20" t="s">
        <v>559</v>
      </c>
      <c r="B148" s="7">
        <v>34761</v>
      </c>
      <c r="F148" s="14" t="s">
        <v>372</v>
      </c>
      <c r="G148" s="7">
        <v>72550</v>
      </c>
    </row>
    <row r="149" spans="1:7" x14ac:dyDescent="0.3">
      <c r="A149" s="20" t="s">
        <v>560</v>
      </c>
      <c r="B149" s="7">
        <v>20633</v>
      </c>
      <c r="F149" s="14" t="s">
        <v>373</v>
      </c>
      <c r="G149" s="7">
        <v>42694</v>
      </c>
    </row>
    <row r="150" spans="1:7" x14ac:dyDescent="0.3">
      <c r="A150" s="20" t="s">
        <v>561</v>
      </c>
      <c r="B150" s="7">
        <v>43962</v>
      </c>
      <c r="F150" s="14" t="s">
        <v>374</v>
      </c>
      <c r="G150" s="7">
        <v>52920</v>
      </c>
    </row>
    <row r="151" spans="1:7" x14ac:dyDescent="0.3">
      <c r="A151" s="20" t="s">
        <v>562</v>
      </c>
      <c r="B151" s="7">
        <v>41266</v>
      </c>
      <c r="F151" s="14" t="s">
        <v>375</v>
      </c>
      <c r="G151" s="7">
        <v>78428</v>
      </c>
    </row>
    <row r="152" spans="1:7" x14ac:dyDescent="0.3">
      <c r="A152" s="20" t="s">
        <v>563</v>
      </c>
      <c r="B152" s="7">
        <v>35396</v>
      </c>
      <c r="F152" s="14" t="s">
        <v>376</v>
      </c>
      <c r="G152" s="7">
        <v>63335</v>
      </c>
    </row>
    <row r="153" spans="1:7" x14ac:dyDescent="0.3">
      <c r="A153" s="20" t="s">
        <v>564</v>
      </c>
      <c r="B153" s="7">
        <v>37780</v>
      </c>
      <c r="F153" s="14" t="s">
        <v>377</v>
      </c>
      <c r="G153" s="7">
        <v>63365</v>
      </c>
    </row>
    <row r="154" spans="1:7" x14ac:dyDescent="0.3">
      <c r="A154" s="20" t="s">
        <v>565</v>
      </c>
      <c r="B154" s="7">
        <v>23613</v>
      </c>
      <c r="F154" s="14" t="s">
        <v>378</v>
      </c>
      <c r="G154" s="7">
        <v>33090</v>
      </c>
    </row>
    <row r="155" spans="1:7" x14ac:dyDescent="0.3">
      <c r="A155" s="20" t="s">
        <v>566</v>
      </c>
      <c r="B155" s="7">
        <v>22268</v>
      </c>
      <c r="F155" s="14" t="s">
        <v>379</v>
      </c>
      <c r="G155" s="7">
        <v>40186</v>
      </c>
    </row>
    <row r="156" spans="1:7" x14ac:dyDescent="0.3">
      <c r="A156" s="20" t="s">
        <v>567</v>
      </c>
      <c r="B156" s="7">
        <v>25987</v>
      </c>
      <c r="F156" s="14" t="s">
        <v>380</v>
      </c>
      <c r="G156" s="7">
        <v>37618</v>
      </c>
    </row>
    <row r="157" spans="1:7" x14ac:dyDescent="0.3">
      <c r="A157" s="20" t="s">
        <v>568</v>
      </c>
      <c r="B157" s="7">
        <v>19989</v>
      </c>
      <c r="F157" s="14" t="s">
        <v>381</v>
      </c>
      <c r="G157" s="7">
        <v>39967</v>
      </c>
    </row>
    <row r="158" spans="1:7" x14ac:dyDescent="0.3">
      <c r="A158" s="20" t="s">
        <v>569</v>
      </c>
      <c r="B158" s="7">
        <v>33145</v>
      </c>
      <c r="F158" s="14" t="s">
        <v>382</v>
      </c>
      <c r="G158" s="7">
        <v>61960</v>
      </c>
    </row>
    <row r="159" spans="1:7" x14ac:dyDescent="0.3">
      <c r="A159" s="20" t="s">
        <v>570</v>
      </c>
      <c r="B159" s="7">
        <v>25779</v>
      </c>
      <c r="F159" s="14" t="s">
        <v>383</v>
      </c>
      <c r="G159" s="7">
        <v>34992</v>
      </c>
    </row>
    <row r="160" spans="1:7" x14ac:dyDescent="0.3">
      <c r="A160" s="20" t="s">
        <v>571</v>
      </c>
      <c r="B160" s="7">
        <v>25689</v>
      </c>
      <c r="F160" s="14" t="s">
        <v>384</v>
      </c>
      <c r="G160" s="7">
        <v>39118</v>
      </c>
    </row>
    <row r="161" spans="1:7" x14ac:dyDescent="0.3">
      <c r="A161" s="20" t="s">
        <v>572</v>
      </c>
      <c r="B161" s="7">
        <v>32141</v>
      </c>
      <c r="F161" s="14" t="s">
        <v>385</v>
      </c>
      <c r="G161" s="7">
        <v>39673</v>
      </c>
    </row>
    <row r="162" spans="1:7" x14ac:dyDescent="0.3">
      <c r="A162" s="20" t="s">
        <v>573</v>
      </c>
      <c r="B162" s="7">
        <v>31984</v>
      </c>
      <c r="F162" s="14" t="s">
        <v>386</v>
      </c>
      <c r="G162" s="7">
        <v>57949</v>
      </c>
    </row>
    <row r="163" spans="1:7" x14ac:dyDescent="0.3">
      <c r="A163" s="20" t="s">
        <v>574</v>
      </c>
      <c r="B163" s="7">
        <v>18890</v>
      </c>
      <c r="F163" s="14" t="s">
        <v>387</v>
      </c>
      <c r="G163" s="7">
        <v>38874</v>
      </c>
    </row>
    <row r="164" spans="1:7" x14ac:dyDescent="0.3">
      <c r="A164" s="20" t="s">
        <v>575</v>
      </c>
      <c r="B164" s="7">
        <v>27891</v>
      </c>
      <c r="F164" s="14" t="s">
        <v>388</v>
      </c>
      <c r="G164" s="7">
        <v>57780</v>
      </c>
    </row>
    <row r="165" spans="1:7" x14ac:dyDescent="0.3">
      <c r="A165" s="20" t="s">
        <v>576</v>
      </c>
      <c r="B165" s="7">
        <v>21487</v>
      </c>
      <c r="F165" s="14" t="s">
        <v>389</v>
      </c>
      <c r="G165" s="7">
        <v>26180</v>
      </c>
    </row>
    <row r="166" spans="1:7" x14ac:dyDescent="0.3">
      <c r="A166" s="20" t="s">
        <v>577</v>
      </c>
      <c r="B166" s="7">
        <v>23981</v>
      </c>
      <c r="F166" s="14" t="s">
        <v>390</v>
      </c>
      <c r="G166" s="7">
        <v>49666</v>
      </c>
    </row>
    <row r="167" spans="1:7" x14ac:dyDescent="0.3">
      <c r="A167" s="20" t="s">
        <v>578</v>
      </c>
      <c r="B167" s="7">
        <v>15992</v>
      </c>
      <c r="F167" s="14" t="s">
        <v>391</v>
      </c>
      <c r="G167" s="7">
        <v>35345</v>
      </c>
    </row>
    <row r="168" spans="1:7" x14ac:dyDescent="0.3">
      <c r="A168" s="20" t="s">
        <v>579</v>
      </c>
      <c r="B168" s="7">
        <v>51378</v>
      </c>
      <c r="F168" s="14" t="s">
        <v>392</v>
      </c>
      <c r="G168" s="7">
        <v>60234</v>
      </c>
    </row>
    <row r="169" spans="1:7" x14ac:dyDescent="0.3">
      <c r="A169" s="20" t="s">
        <v>580</v>
      </c>
      <c r="B169" s="7">
        <v>32141</v>
      </c>
      <c r="F169" s="14" t="s">
        <v>393</v>
      </c>
      <c r="G169" s="7">
        <v>65921</v>
      </c>
    </row>
    <row r="170" spans="1:7" x14ac:dyDescent="0.3">
      <c r="A170" s="20" t="s">
        <v>581</v>
      </c>
      <c r="B170" s="7">
        <v>63968</v>
      </c>
      <c r="F170" s="14" t="s">
        <v>394</v>
      </c>
      <c r="G170" s="7">
        <v>115436</v>
      </c>
    </row>
    <row r="171" spans="1:7" x14ac:dyDescent="0.3">
      <c r="A171" s="20" t="s">
        <v>582</v>
      </c>
      <c r="B171" s="7">
        <v>37780</v>
      </c>
      <c r="F171" s="14" t="s">
        <v>395</v>
      </c>
      <c r="G171" s="7">
        <v>78749</v>
      </c>
    </row>
    <row r="172" spans="1:7" x14ac:dyDescent="0.3">
      <c r="A172" s="20" t="s">
        <v>583</v>
      </c>
      <c r="B172" s="7">
        <v>27891</v>
      </c>
      <c r="F172" s="14" t="s">
        <v>396</v>
      </c>
      <c r="G172" s="7">
        <v>44718</v>
      </c>
    </row>
    <row r="173" spans="1:7" x14ac:dyDescent="0.3">
      <c r="A173" s="20" t="s">
        <v>584</v>
      </c>
      <c r="B173" s="7">
        <v>22750</v>
      </c>
      <c r="F173" s="14" t="s">
        <v>397</v>
      </c>
      <c r="G173" s="7">
        <v>27648</v>
      </c>
    </row>
    <row r="174" spans="1:7" x14ac:dyDescent="0.3">
      <c r="A174" s="20" t="s">
        <v>585</v>
      </c>
      <c r="B174" s="7">
        <v>31953</v>
      </c>
      <c r="F174" s="14" t="s">
        <v>398</v>
      </c>
      <c r="G174" s="7">
        <v>62987</v>
      </c>
    </row>
    <row r="175" spans="1:7" x14ac:dyDescent="0.3">
      <c r="A175" s="20" t="s">
        <v>586</v>
      </c>
      <c r="B175" s="7">
        <v>39704</v>
      </c>
      <c r="F175" s="14" t="s">
        <v>399</v>
      </c>
      <c r="G175" s="7">
        <v>59217</v>
      </c>
    </row>
    <row r="176" spans="1:7" x14ac:dyDescent="0.3">
      <c r="A176" s="20" t="s">
        <v>587</v>
      </c>
      <c r="B176" s="7">
        <v>41467</v>
      </c>
      <c r="F176" s="14" t="s">
        <v>400</v>
      </c>
      <c r="G176" s="7">
        <v>67665</v>
      </c>
    </row>
    <row r="177" spans="1:7" x14ac:dyDescent="0.3">
      <c r="A177" s="20" t="s">
        <v>588</v>
      </c>
      <c r="B177" s="7">
        <v>26153</v>
      </c>
      <c r="F177" s="14" t="s">
        <v>401</v>
      </c>
      <c r="G177" s="7">
        <v>37721</v>
      </c>
    </row>
    <row r="178" spans="1:7" x14ac:dyDescent="0.3">
      <c r="A178" s="20" t="s">
        <v>589</v>
      </c>
      <c r="B178" s="7">
        <v>29859</v>
      </c>
      <c r="F178" s="14" t="s">
        <v>402</v>
      </c>
      <c r="G178" s="7">
        <v>61438</v>
      </c>
    </row>
    <row r="179" spans="1:7" x14ac:dyDescent="0.3">
      <c r="A179" s="20" t="s">
        <v>590</v>
      </c>
      <c r="B179" s="7">
        <v>25864</v>
      </c>
      <c r="F179" s="14" t="s">
        <v>403</v>
      </c>
      <c r="G179" s="7">
        <v>57117</v>
      </c>
    </row>
    <row r="180" spans="1:7" x14ac:dyDescent="0.3">
      <c r="A180" s="20" t="s">
        <v>591</v>
      </c>
      <c r="B180" s="7">
        <v>58050</v>
      </c>
      <c r="F180" s="14" t="s">
        <v>404</v>
      </c>
      <c r="G180" s="7">
        <v>110496</v>
      </c>
    </row>
    <row r="181" spans="1:7" x14ac:dyDescent="0.3">
      <c r="A181" s="20" t="s">
        <v>592</v>
      </c>
      <c r="B181" s="7">
        <v>31492</v>
      </c>
      <c r="F181" s="14" t="s">
        <v>405</v>
      </c>
      <c r="G181" s="7">
        <v>65540</v>
      </c>
    </row>
    <row r="182" spans="1:7" x14ac:dyDescent="0.3">
      <c r="A182" s="20" t="s">
        <v>593</v>
      </c>
      <c r="B182" s="7">
        <v>24432</v>
      </c>
      <c r="F182" s="14" t="s">
        <v>406</v>
      </c>
      <c r="G182" s="7">
        <v>41465</v>
      </c>
    </row>
    <row r="183" spans="1:7" x14ac:dyDescent="0.3">
      <c r="A183" s="20" t="s">
        <v>594</v>
      </c>
      <c r="B183" s="7">
        <v>30801</v>
      </c>
      <c r="F183" s="14" t="s">
        <v>407</v>
      </c>
      <c r="G183" s="7">
        <v>41638</v>
      </c>
    </row>
    <row r="184" spans="1:7" x14ac:dyDescent="0.3">
      <c r="A184" s="20" t="s">
        <v>595</v>
      </c>
      <c r="B184" s="7">
        <v>24372</v>
      </c>
      <c r="F184" s="14" t="s">
        <v>408</v>
      </c>
      <c r="G184" s="7">
        <v>44593</v>
      </c>
    </row>
    <row r="185" spans="1:7" x14ac:dyDescent="0.3">
      <c r="A185" s="20" t="s">
        <v>596</v>
      </c>
      <c r="B185" s="7">
        <v>22712</v>
      </c>
      <c r="F185" s="14" t="s">
        <v>409</v>
      </c>
      <c r="G185" s="7">
        <v>49422</v>
      </c>
    </row>
    <row r="186" spans="1:7" x14ac:dyDescent="0.3">
      <c r="A186" s="20" t="s">
        <v>597</v>
      </c>
      <c r="B186" s="7">
        <v>33084</v>
      </c>
      <c r="F186" s="14" t="s">
        <v>410</v>
      </c>
      <c r="G186" s="7">
        <v>38826</v>
      </c>
    </row>
    <row r="187" spans="1:7" x14ac:dyDescent="0.3">
      <c r="A187" s="20" t="s">
        <v>598</v>
      </c>
      <c r="B187" s="7">
        <v>32118</v>
      </c>
      <c r="F187" s="14" t="s">
        <v>411</v>
      </c>
      <c r="G187" s="7">
        <v>40583</v>
      </c>
    </row>
    <row r="188" spans="1:7" x14ac:dyDescent="0.3">
      <c r="A188" s="20" t="s">
        <v>599</v>
      </c>
      <c r="B188" s="7">
        <v>32824</v>
      </c>
      <c r="F188" s="14" t="s">
        <v>412</v>
      </c>
      <c r="G188" s="7">
        <v>39411</v>
      </c>
    </row>
    <row r="189" spans="1:7" x14ac:dyDescent="0.3">
      <c r="A189" s="20" t="s">
        <v>600</v>
      </c>
      <c r="B189" s="7">
        <v>59879</v>
      </c>
      <c r="F189" s="14" t="s">
        <v>413</v>
      </c>
      <c r="G189" s="7">
        <v>115519</v>
      </c>
    </row>
    <row r="190" spans="1:7" x14ac:dyDescent="0.3">
      <c r="A190" s="20" t="s">
        <v>601</v>
      </c>
      <c r="B190" s="7">
        <v>21617</v>
      </c>
      <c r="F190" s="14" t="s">
        <v>414</v>
      </c>
      <c r="G190" s="7">
        <v>43106</v>
      </c>
    </row>
    <row r="191" spans="1:7" x14ac:dyDescent="0.3">
      <c r="F191" s="14"/>
      <c r="G191" s="7"/>
    </row>
    <row r="192" spans="1:7" x14ac:dyDescent="0.3">
      <c r="F192" s="14"/>
      <c r="G192" s="7"/>
    </row>
    <row r="193" spans="6:7" x14ac:dyDescent="0.3">
      <c r="F193" s="14"/>
      <c r="G193" s="7"/>
    </row>
    <row r="194" spans="6:7" x14ac:dyDescent="0.3">
      <c r="F194" s="14"/>
      <c r="G194" s="7"/>
    </row>
    <row r="195" spans="6:7" x14ac:dyDescent="0.3">
      <c r="F195" s="14"/>
      <c r="G195" s="7"/>
    </row>
  </sheetData>
  <sortState xmlns:xlrd2="http://schemas.microsoft.com/office/spreadsheetml/2017/richdata2" ref="F4:G195">
    <sortCondition ref="F4:F195"/>
  </sortState>
  <mergeCells count="1">
    <mergeCell ref="A1:B1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50"/>
  <sheetViews>
    <sheetView zoomScale="115" zoomScaleNormal="115" workbookViewId="0"/>
  </sheetViews>
  <sheetFormatPr defaultRowHeight="18.75" x14ac:dyDescent="0.3"/>
  <cols>
    <col min="1" max="1" width="13.85546875" customWidth="1"/>
    <col min="2" max="11" width="19.85546875" style="6" customWidth="1"/>
    <col min="12" max="12" width="8.7109375" style="6"/>
    <col min="13" max="13" width="30.85546875" style="6" customWidth="1"/>
    <col min="14" max="14" width="17.140625" style="6" customWidth="1"/>
    <col min="15" max="22" width="17.140625" customWidth="1"/>
    <col min="23" max="23" width="17.42578125" customWidth="1"/>
    <col min="26" max="26" width="13.140625" customWidth="1"/>
  </cols>
  <sheetData>
    <row r="1" spans="1:27" x14ac:dyDescent="0.3">
      <c r="A1" s="5" t="s">
        <v>26</v>
      </c>
      <c r="B1" s="5"/>
      <c r="C1"/>
      <c r="D1"/>
      <c r="E1"/>
      <c r="F1"/>
      <c r="G1"/>
      <c r="H1"/>
      <c r="I1"/>
      <c r="J1"/>
      <c r="K1"/>
      <c r="L1"/>
      <c r="M1"/>
      <c r="N1"/>
      <c r="Y1" s="3"/>
    </row>
    <row r="2" spans="1:27" x14ac:dyDescent="0.3">
      <c r="B2" s="5" t="s">
        <v>629</v>
      </c>
      <c r="AA2" s="4"/>
    </row>
    <row r="3" spans="1:27" x14ac:dyDescent="0.3">
      <c r="B3" s="45">
        <v>42176.36</v>
      </c>
      <c r="C3" s="45">
        <v>37182.730000000003</v>
      </c>
      <c r="D3" s="45">
        <v>30866.95</v>
      </c>
      <c r="E3" s="45">
        <v>30882.76</v>
      </c>
      <c r="F3" s="45">
        <v>30069.599999999999</v>
      </c>
      <c r="G3" s="45">
        <v>30042.95</v>
      </c>
      <c r="H3" s="45">
        <v>48167.54</v>
      </c>
      <c r="I3" s="45">
        <v>27625.599999999999</v>
      </c>
      <c r="J3" s="45">
        <v>41499.449999999997</v>
      </c>
      <c r="K3" s="45">
        <v>29988.639999999999</v>
      </c>
      <c r="N3" s="45"/>
      <c r="O3" s="45"/>
      <c r="P3" s="45"/>
      <c r="Q3" s="45"/>
      <c r="R3" s="45"/>
      <c r="S3" s="45"/>
      <c r="T3" s="45"/>
      <c r="U3" s="45"/>
      <c r="V3" s="45"/>
      <c r="W3" s="45"/>
      <c r="AA3" s="2"/>
    </row>
    <row r="4" spans="1:27" x14ac:dyDescent="0.3">
      <c r="B4" s="45">
        <v>24901.75</v>
      </c>
      <c r="C4" s="45">
        <v>31029.79</v>
      </c>
      <c r="D4" s="45">
        <v>31713.96</v>
      </c>
      <c r="E4" s="45">
        <v>73106.33</v>
      </c>
      <c r="F4" s="45">
        <v>25792.89</v>
      </c>
      <c r="G4" s="45">
        <v>28013.43</v>
      </c>
      <c r="H4" s="45">
        <v>67139.149999999994</v>
      </c>
      <c r="I4" s="45">
        <v>68283.899999999994</v>
      </c>
      <c r="J4" s="45">
        <v>29294.44</v>
      </c>
      <c r="K4" s="45">
        <v>38924.559999999998</v>
      </c>
      <c r="N4" s="45"/>
      <c r="O4" s="45"/>
      <c r="P4" s="45"/>
      <c r="Q4" s="45"/>
      <c r="R4" s="45"/>
      <c r="S4" s="45"/>
      <c r="T4" s="45"/>
      <c r="U4" s="45"/>
      <c r="V4" s="45"/>
      <c r="W4" s="45"/>
      <c r="AA4" s="2"/>
    </row>
    <row r="5" spans="1:27" x14ac:dyDescent="0.3">
      <c r="B5" s="45">
        <v>30434.99</v>
      </c>
      <c r="C5" s="45">
        <v>30908.18</v>
      </c>
      <c r="D5" s="45">
        <v>45331.09</v>
      </c>
      <c r="E5" s="45">
        <v>36859.17</v>
      </c>
      <c r="F5" s="45">
        <v>34520.730000000003</v>
      </c>
      <c r="G5" s="45">
        <v>38834.82</v>
      </c>
      <c r="H5" s="45">
        <v>25297.58</v>
      </c>
      <c r="I5" s="45">
        <v>36073.230000000003</v>
      </c>
      <c r="J5" s="45">
        <v>27621.16</v>
      </c>
      <c r="K5" s="45">
        <v>71467.199999999997</v>
      </c>
      <c r="N5" s="45"/>
      <c r="O5" s="45"/>
      <c r="P5" s="45"/>
      <c r="Q5" s="45"/>
      <c r="R5" s="45"/>
      <c r="S5" s="45"/>
      <c r="T5" s="45"/>
      <c r="U5" s="45"/>
      <c r="V5" s="45"/>
      <c r="W5" s="45"/>
      <c r="AA5" s="2"/>
    </row>
    <row r="6" spans="1:27" x14ac:dyDescent="0.3">
      <c r="B6" s="45">
        <v>41613.769999999997</v>
      </c>
      <c r="C6" s="45">
        <v>45008.75</v>
      </c>
      <c r="D6" s="45">
        <v>66449.820000000007</v>
      </c>
      <c r="E6" s="45">
        <v>31500.98</v>
      </c>
      <c r="F6" s="45">
        <v>36896.58</v>
      </c>
      <c r="G6" s="45">
        <v>75387.63</v>
      </c>
      <c r="H6" s="45">
        <v>68298.75</v>
      </c>
      <c r="I6" s="45">
        <v>74418.87</v>
      </c>
      <c r="J6" s="45">
        <v>84095.039999999994</v>
      </c>
      <c r="K6" s="45">
        <v>52552.43</v>
      </c>
      <c r="N6" s="45"/>
      <c r="O6" s="45"/>
      <c r="P6" s="45"/>
      <c r="Q6" s="45"/>
      <c r="R6" s="45"/>
      <c r="S6" s="45"/>
      <c r="T6" s="45"/>
      <c r="U6" s="45"/>
      <c r="V6" s="45"/>
      <c r="W6" s="45"/>
      <c r="AA6" s="2"/>
    </row>
    <row r="7" spans="1:27" x14ac:dyDescent="0.3">
      <c r="B7" s="45">
        <v>64006.52</v>
      </c>
      <c r="C7" s="45">
        <v>34159.51</v>
      </c>
      <c r="D7" s="45">
        <v>49806.19</v>
      </c>
      <c r="E7" s="45">
        <v>55124.6</v>
      </c>
      <c r="F7" s="45">
        <v>51360.32</v>
      </c>
      <c r="G7" s="45">
        <v>69111.92</v>
      </c>
      <c r="H7" s="45">
        <v>52997.919999999998</v>
      </c>
      <c r="I7" s="45">
        <v>60705.54</v>
      </c>
      <c r="J7" s="45">
        <v>65387.26</v>
      </c>
      <c r="K7" s="45">
        <v>52261.79</v>
      </c>
      <c r="N7" s="45"/>
      <c r="O7" s="45"/>
      <c r="P7" s="45"/>
      <c r="Q7" s="45"/>
      <c r="R7" s="45"/>
      <c r="S7" s="45"/>
      <c r="T7" s="45"/>
      <c r="U7" s="45"/>
      <c r="V7" s="45"/>
      <c r="W7" s="45"/>
      <c r="AA7" s="2"/>
    </row>
    <row r="8" spans="1:27" x14ac:dyDescent="0.3">
      <c r="B8" s="45">
        <v>33422.769999999997</v>
      </c>
      <c r="C8" s="45">
        <v>78750.62</v>
      </c>
      <c r="D8" s="45">
        <v>38375.08</v>
      </c>
      <c r="E8" s="45">
        <v>43401.33</v>
      </c>
      <c r="F8" s="45">
        <v>87517.98</v>
      </c>
      <c r="G8" s="45">
        <v>41706.1</v>
      </c>
      <c r="H8" s="45">
        <v>41413.980000000003</v>
      </c>
      <c r="I8" s="45">
        <v>30556.74</v>
      </c>
      <c r="J8" s="45">
        <v>51826.73</v>
      </c>
      <c r="K8" s="45">
        <v>42220.95</v>
      </c>
      <c r="N8" s="45"/>
      <c r="O8" s="45"/>
      <c r="P8" s="45"/>
      <c r="Q8" s="45"/>
      <c r="R8" s="45"/>
      <c r="S8" s="45"/>
      <c r="T8" s="45"/>
      <c r="U8" s="45"/>
      <c r="V8" s="45"/>
      <c r="W8" s="45"/>
      <c r="AA8" s="2"/>
    </row>
    <row r="9" spans="1:27" x14ac:dyDescent="0.3">
      <c r="B9" s="45">
        <v>25641.49</v>
      </c>
      <c r="C9" s="45">
        <v>37417.39</v>
      </c>
      <c r="D9" s="45">
        <v>35729.32</v>
      </c>
      <c r="E9" s="45">
        <v>35934.49</v>
      </c>
      <c r="F9" s="45">
        <v>31271.82</v>
      </c>
      <c r="G9" s="45">
        <v>32259.55</v>
      </c>
      <c r="H9" s="45">
        <v>39677.56</v>
      </c>
      <c r="I9" s="45">
        <v>25643.86</v>
      </c>
      <c r="J9" s="45">
        <v>40074.629999999997</v>
      </c>
      <c r="K9" s="45">
        <v>44935.61</v>
      </c>
      <c r="N9" s="45"/>
      <c r="O9" s="45"/>
      <c r="P9" s="45"/>
      <c r="Q9" s="45"/>
      <c r="R9" s="45"/>
      <c r="S9" s="45"/>
      <c r="T9" s="45"/>
      <c r="U9" s="45"/>
      <c r="V9" s="45"/>
      <c r="W9" s="45"/>
      <c r="AA9" s="2"/>
    </row>
    <row r="10" spans="1:27" x14ac:dyDescent="0.3">
      <c r="B10" s="45">
        <v>31406.48</v>
      </c>
      <c r="C10" s="45">
        <v>19708.95</v>
      </c>
      <c r="D10" s="45">
        <v>41252.800000000003</v>
      </c>
      <c r="E10" s="45">
        <v>186688.44</v>
      </c>
      <c r="F10" s="45">
        <v>34916</v>
      </c>
      <c r="G10" s="45">
        <v>44894.37</v>
      </c>
      <c r="H10" s="45">
        <v>31713.62</v>
      </c>
      <c r="I10" s="45">
        <v>27176.51</v>
      </c>
      <c r="J10" s="45">
        <v>47407.88</v>
      </c>
      <c r="K10" s="45">
        <v>30673.34</v>
      </c>
      <c r="N10" s="45"/>
      <c r="O10" s="45"/>
      <c r="P10" s="45"/>
      <c r="Q10" s="45"/>
      <c r="R10" s="45"/>
      <c r="S10" s="45"/>
      <c r="T10" s="45"/>
      <c r="U10" s="45"/>
      <c r="V10" s="45"/>
      <c r="W10" s="45"/>
      <c r="AA10" s="2"/>
    </row>
    <row r="11" spans="1:27" x14ac:dyDescent="0.3">
      <c r="B11" s="45">
        <v>58107.13</v>
      </c>
      <c r="C11" s="45">
        <v>31326.59</v>
      </c>
      <c r="D11" s="45">
        <v>19989.98</v>
      </c>
      <c r="E11" s="45">
        <v>36598.28</v>
      </c>
      <c r="F11" s="45">
        <v>43369.5</v>
      </c>
      <c r="G11" s="45">
        <v>52254.55</v>
      </c>
      <c r="H11" s="45">
        <v>23093.22</v>
      </c>
      <c r="I11" s="45">
        <v>59648.13</v>
      </c>
      <c r="J11" s="45">
        <v>54055.32</v>
      </c>
      <c r="K11" s="45">
        <v>42793.16</v>
      </c>
      <c r="N11" s="45"/>
      <c r="O11" s="45"/>
      <c r="P11" s="45"/>
      <c r="Q11" s="45"/>
      <c r="R11" s="45"/>
      <c r="S11" s="45"/>
      <c r="T11" s="45"/>
      <c r="U11" s="45"/>
      <c r="V11" s="45"/>
      <c r="W11" s="45"/>
      <c r="AA11" s="2"/>
    </row>
    <row r="12" spans="1:27" x14ac:dyDescent="0.3">
      <c r="B12" s="45">
        <v>40232.44</v>
      </c>
      <c r="C12" s="45">
        <v>41747.47</v>
      </c>
      <c r="D12" s="45">
        <v>67930.62</v>
      </c>
      <c r="E12" s="45">
        <v>30216.959999999999</v>
      </c>
      <c r="F12" s="45">
        <v>31571.05</v>
      </c>
      <c r="G12" s="45">
        <v>39649.089999999997</v>
      </c>
      <c r="H12" s="45">
        <v>67563.78</v>
      </c>
      <c r="I12" s="45">
        <v>21398.49</v>
      </c>
      <c r="J12" s="45">
        <v>59897.31</v>
      </c>
      <c r="K12" s="45">
        <v>77048.179999999993</v>
      </c>
      <c r="N12" s="45"/>
      <c r="O12" s="45"/>
      <c r="P12" s="45"/>
      <c r="Q12" s="45"/>
      <c r="R12" s="45"/>
      <c r="S12" s="45"/>
      <c r="T12" s="45"/>
      <c r="U12" s="45"/>
      <c r="V12" s="45"/>
      <c r="W12" s="45"/>
      <c r="AA12" s="2"/>
    </row>
    <row r="13" spans="1:27" x14ac:dyDescent="0.3">
      <c r="B13" s="45">
        <v>39065.550000000003</v>
      </c>
      <c r="C13" s="45">
        <v>24091.09</v>
      </c>
      <c r="D13" s="45">
        <v>31780.95</v>
      </c>
      <c r="E13" s="45">
        <v>38293.599999999999</v>
      </c>
      <c r="F13" s="45">
        <v>34792.959999999999</v>
      </c>
      <c r="G13" s="45">
        <v>38898.97</v>
      </c>
      <c r="H13" s="45">
        <v>37513.49</v>
      </c>
      <c r="I13" s="45">
        <v>21465.91</v>
      </c>
      <c r="J13" s="45">
        <v>35032.36</v>
      </c>
      <c r="K13" s="45">
        <v>46665.42</v>
      </c>
      <c r="N13" s="45"/>
      <c r="O13" s="45"/>
      <c r="P13" s="45"/>
      <c r="Q13" s="45"/>
      <c r="R13" s="45"/>
      <c r="S13" s="45"/>
      <c r="T13" s="45"/>
      <c r="U13" s="45"/>
      <c r="V13" s="45"/>
      <c r="W13" s="45"/>
      <c r="AA13" s="2"/>
    </row>
    <row r="14" spans="1:27" x14ac:dyDescent="0.3">
      <c r="B14" s="45">
        <v>36760.36</v>
      </c>
      <c r="C14" s="45">
        <v>38849.4</v>
      </c>
      <c r="D14" s="45">
        <v>41994.07</v>
      </c>
      <c r="E14" s="45">
        <v>42337.88</v>
      </c>
      <c r="F14" s="45">
        <v>159634.04</v>
      </c>
      <c r="G14" s="45">
        <v>48952.84</v>
      </c>
      <c r="H14" s="45">
        <v>39219.800000000003</v>
      </c>
      <c r="I14" s="45">
        <v>35848.83</v>
      </c>
      <c r="J14" s="45">
        <v>47921.81</v>
      </c>
      <c r="K14" s="45">
        <v>44643.93</v>
      </c>
      <c r="N14" s="45"/>
      <c r="O14" s="45"/>
      <c r="P14" s="45"/>
      <c r="Q14" s="45"/>
      <c r="R14" s="45"/>
      <c r="S14" s="45"/>
      <c r="T14" s="45"/>
      <c r="U14" s="45"/>
      <c r="V14" s="45"/>
      <c r="W14" s="45"/>
      <c r="AA14" s="2"/>
    </row>
    <row r="15" spans="1:27" x14ac:dyDescent="0.3">
      <c r="B15" s="45">
        <v>44917.09</v>
      </c>
      <c r="C15" s="45">
        <v>39572.82</v>
      </c>
      <c r="D15" s="45">
        <v>37743.360000000001</v>
      </c>
      <c r="E15" s="45">
        <v>26836.5</v>
      </c>
      <c r="F15" s="45">
        <v>70520.17</v>
      </c>
      <c r="G15" s="45">
        <v>28955.95</v>
      </c>
      <c r="H15" s="45">
        <v>30291.81</v>
      </c>
      <c r="I15" s="45">
        <v>24162.27</v>
      </c>
      <c r="J15" s="45">
        <v>39653.279999999999</v>
      </c>
      <c r="K15" s="45">
        <v>38081.24</v>
      </c>
      <c r="N15" s="45"/>
      <c r="O15" s="45"/>
      <c r="P15" s="45"/>
      <c r="Q15" s="45"/>
      <c r="R15" s="45"/>
      <c r="S15" s="45"/>
      <c r="T15" s="45"/>
      <c r="U15" s="45"/>
      <c r="V15" s="45"/>
      <c r="W15" s="45"/>
      <c r="AA15" s="2"/>
    </row>
    <row r="16" spans="1:27" x14ac:dyDescent="0.3">
      <c r="B16" s="45">
        <v>25867.200000000001</v>
      </c>
      <c r="C16" s="45">
        <v>25179.93</v>
      </c>
      <c r="D16" s="45">
        <v>37769.24</v>
      </c>
      <c r="E16" s="45">
        <v>30192.27</v>
      </c>
      <c r="F16" s="45">
        <v>64587.22</v>
      </c>
      <c r="G16" s="45">
        <v>22182.28</v>
      </c>
      <c r="H16" s="45">
        <v>53113.15</v>
      </c>
      <c r="I16" s="45">
        <v>47085.35</v>
      </c>
      <c r="J16" s="45">
        <v>24417.02</v>
      </c>
      <c r="K16" s="45">
        <v>28360.15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AA16" s="2"/>
    </row>
    <row r="17" spans="1:27" x14ac:dyDescent="0.3">
      <c r="B17" s="45">
        <v>37566.07</v>
      </c>
      <c r="C17" s="45">
        <v>28069.53</v>
      </c>
      <c r="D17" s="45">
        <v>32188.05</v>
      </c>
      <c r="E17" s="45">
        <v>20385.419999999998</v>
      </c>
      <c r="F17" s="45">
        <v>30069.03</v>
      </c>
      <c r="G17" s="45">
        <v>23439.279999999999</v>
      </c>
      <c r="H17" s="45">
        <v>27133.33</v>
      </c>
      <c r="I17" s="45">
        <v>33950.660000000003</v>
      </c>
      <c r="J17" s="45">
        <v>29657.89</v>
      </c>
      <c r="K17" s="45">
        <v>39436.29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  <c r="AA17" s="2"/>
    </row>
    <row r="18" spans="1:27" x14ac:dyDescent="0.3">
      <c r="B18" s="45">
        <v>41140.65</v>
      </c>
      <c r="C18" s="45">
        <v>44497.04</v>
      </c>
      <c r="D18" s="45">
        <v>65629.45</v>
      </c>
      <c r="E18" s="45">
        <v>31142.84</v>
      </c>
      <c r="F18" s="45">
        <v>36120</v>
      </c>
      <c r="G18" s="45">
        <v>74530.53</v>
      </c>
      <c r="H18" s="45">
        <v>67555.64</v>
      </c>
      <c r="I18" s="45">
        <v>73536.44</v>
      </c>
      <c r="J18" s="45">
        <v>83138.95</v>
      </c>
      <c r="K18" s="45">
        <v>52032.11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AA18" s="2"/>
    </row>
    <row r="19" spans="1:27" x14ac:dyDescent="0.3">
      <c r="B19" s="45">
        <v>98449.02</v>
      </c>
      <c r="C19" s="45">
        <v>25925.45</v>
      </c>
      <c r="D19" s="45">
        <v>37331.269999999997</v>
      </c>
      <c r="E19" s="45">
        <v>96464.35</v>
      </c>
      <c r="F19" s="45">
        <v>71493.960000000006</v>
      </c>
      <c r="G19" s="45">
        <v>63358.64</v>
      </c>
      <c r="H19" s="45">
        <v>41124.910000000003</v>
      </c>
      <c r="I19" s="45">
        <v>49519.199999999997</v>
      </c>
      <c r="J19" s="45">
        <v>50841.22</v>
      </c>
      <c r="K19" s="45">
        <v>51972.76</v>
      </c>
      <c r="N19" s="45"/>
      <c r="O19" s="45"/>
      <c r="P19" s="45"/>
      <c r="Q19" s="45"/>
      <c r="R19" s="45"/>
      <c r="S19" s="45"/>
      <c r="T19" s="45"/>
      <c r="U19" s="45"/>
      <c r="V19" s="45"/>
      <c r="W19" s="45"/>
      <c r="AA19" s="2"/>
    </row>
    <row r="20" spans="1:27" x14ac:dyDescent="0.3">
      <c r="B20" s="45">
        <v>58599.42</v>
      </c>
      <c r="C20" s="45">
        <v>77397</v>
      </c>
      <c r="D20" s="45">
        <v>65166</v>
      </c>
      <c r="E20" s="45">
        <v>27228.47</v>
      </c>
      <c r="F20" s="45">
        <v>62147.73</v>
      </c>
      <c r="G20" s="45">
        <v>30397.64</v>
      </c>
      <c r="H20" s="45">
        <v>135127.56</v>
      </c>
      <c r="I20" s="45">
        <v>56955.38</v>
      </c>
      <c r="J20" s="45">
        <v>79669.240000000005</v>
      </c>
      <c r="K20" s="45">
        <v>36703.199999999997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AA20" s="2"/>
    </row>
    <row r="21" spans="1:27" x14ac:dyDescent="0.3">
      <c r="B21" s="45">
        <v>21343.13</v>
      </c>
      <c r="C21" s="45">
        <v>32398.36</v>
      </c>
      <c r="D21" s="45">
        <v>47551.95</v>
      </c>
      <c r="E21" s="45">
        <v>29164</v>
      </c>
      <c r="F21" s="45">
        <v>52564.91</v>
      </c>
      <c r="G21" s="45">
        <v>88617.53</v>
      </c>
      <c r="H21" s="45">
        <v>69119.350000000006</v>
      </c>
      <c r="I21" s="45">
        <v>51861.64</v>
      </c>
      <c r="J21" s="45">
        <v>61821.82</v>
      </c>
      <c r="K21" s="45">
        <v>100705.59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AA21" s="2"/>
    </row>
    <row r="22" spans="1:27" x14ac:dyDescent="0.3">
      <c r="B22" s="45">
        <v>37946.18</v>
      </c>
      <c r="C22" s="45">
        <v>63460.800000000003</v>
      </c>
      <c r="D22" s="45">
        <v>52715.96</v>
      </c>
      <c r="E22" s="45">
        <v>25911.71</v>
      </c>
      <c r="F22" s="45">
        <v>56155.39</v>
      </c>
      <c r="G22" s="45">
        <v>66791.58</v>
      </c>
      <c r="H22" s="45">
        <v>66054.399999999994</v>
      </c>
      <c r="I22" s="45">
        <v>27047.62</v>
      </c>
      <c r="J22" s="45">
        <v>28144.55</v>
      </c>
      <c r="K22" s="45">
        <v>29477.73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AA22" s="2"/>
    </row>
    <row r="23" spans="1:27" x14ac:dyDescent="0.3">
      <c r="B23" s="45">
        <v>30163.89</v>
      </c>
      <c r="C23" s="45">
        <v>39375.31</v>
      </c>
      <c r="D23" s="45">
        <v>32977.949999999997</v>
      </c>
      <c r="E23" s="45">
        <v>19858.21</v>
      </c>
      <c r="F23" s="45">
        <v>27135.46</v>
      </c>
      <c r="G23" s="45">
        <v>40655.75</v>
      </c>
      <c r="H23" s="45">
        <v>25695.8</v>
      </c>
      <c r="I23" s="45"/>
      <c r="J23" s="45"/>
      <c r="K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AA23" s="2"/>
    </row>
    <row r="24" spans="1:27" x14ac:dyDescent="0.3">
      <c r="A24" s="2"/>
      <c r="B24" s="7"/>
      <c r="C24" s="7"/>
      <c r="D24" s="7"/>
      <c r="E24" s="7"/>
      <c r="F24" s="7"/>
      <c r="G24" s="7"/>
      <c r="H24" s="7"/>
      <c r="I24" s="7"/>
      <c r="J24" s="7"/>
      <c r="Z24" s="2"/>
    </row>
    <row r="25" spans="1:27" x14ac:dyDescent="0.3">
      <c r="A25" s="58" t="s">
        <v>626</v>
      </c>
      <c r="B25" s="58"/>
      <c r="C25" s="58"/>
      <c r="D25" s="7"/>
      <c r="E25" s="7"/>
      <c r="F25" s="7"/>
      <c r="G25" s="7"/>
      <c r="H25" s="7"/>
      <c r="I25" s="7"/>
      <c r="J25" s="7"/>
      <c r="Z25" s="2"/>
    </row>
    <row r="26" spans="1:27" x14ac:dyDescent="0.3">
      <c r="A26" s="10"/>
      <c r="B26" s="7"/>
      <c r="C26" s="7"/>
      <c r="D26" s="7"/>
      <c r="E26" s="7"/>
      <c r="F26" s="7"/>
      <c r="G26" s="7"/>
      <c r="H26" s="7"/>
      <c r="I26" s="7"/>
      <c r="J26" s="7"/>
      <c r="Z26" s="2"/>
    </row>
    <row r="27" spans="1:27" x14ac:dyDescent="0.3">
      <c r="A27" s="6" t="s">
        <v>216</v>
      </c>
      <c r="B27" s="7"/>
      <c r="C27" s="7"/>
      <c r="D27" s="7"/>
      <c r="E27" s="7"/>
      <c r="F27" s="7"/>
      <c r="G27" s="7"/>
      <c r="H27" s="7"/>
      <c r="I27" s="7"/>
      <c r="J27" s="7"/>
      <c r="Z27" s="2"/>
    </row>
    <row r="28" spans="1:27" ht="21" x14ac:dyDescent="0.35">
      <c r="A28" s="17" t="s">
        <v>220</v>
      </c>
      <c r="B28" s="18"/>
      <c r="C28" s="7"/>
      <c r="D28" s="7"/>
      <c r="E28" s="7"/>
      <c r="F28" s="7"/>
      <c r="G28" s="7"/>
      <c r="H28" s="7"/>
      <c r="I28" s="7"/>
      <c r="J28" s="7"/>
      <c r="Z28" s="2"/>
    </row>
    <row r="29" spans="1:27" ht="21" x14ac:dyDescent="0.35">
      <c r="A29" s="17" t="s">
        <v>219</v>
      </c>
      <c r="B29" s="18"/>
      <c r="C29" s="7"/>
      <c r="D29" s="7"/>
      <c r="E29" s="7"/>
      <c r="F29" s="7"/>
      <c r="G29" s="7"/>
      <c r="H29" s="7"/>
      <c r="I29" s="7"/>
      <c r="J29" s="7"/>
      <c r="Z29" s="2"/>
    </row>
    <row r="30" spans="1:27" ht="21" x14ac:dyDescent="0.35">
      <c r="A30" s="17" t="s">
        <v>15</v>
      </c>
      <c r="B30" s="18"/>
      <c r="C30" s="7"/>
      <c r="D30" s="7"/>
      <c r="E30" s="7"/>
      <c r="F30" s="7"/>
      <c r="G30" s="7"/>
      <c r="H30" s="7"/>
      <c r="I30" s="7"/>
      <c r="J30" s="7"/>
      <c r="Z30" s="2"/>
    </row>
    <row r="31" spans="1:27" ht="21" x14ac:dyDescent="0.35">
      <c r="A31" s="17" t="s">
        <v>16</v>
      </c>
      <c r="B31" s="18"/>
      <c r="C31" s="7"/>
      <c r="D31" s="7"/>
      <c r="E31" s="7"/>
      <c r="F31" s="7"/>
      <c r="G31" s="7"/>
      <c r="H31" s="7"/>
      <c r="I31" s="7"/>
      <c r="J31" s="7"/>
      <c r="Z31" s="2"/>
    </row>
    <row r="32" spans="1:27" ht="21" x14ac:dyDescent="0.35">
      <c r="A32" s="17" t="s">
        <v>17</v>
      </c>
      <c r="B32" s="18"/>
      <c r="C32" s="7"/>
      <c r="D32" s="7"/>
      <c r="E32" s="7"/>
      <c r="F32" s="7"/>
      <c r="G32" s="7"/>
      <c r="H32" s="7"/>
      <c r="I32" s="7"/>
      <c r="J32" s="7"/>
      <c r="Z32" s="2"/>
    </row>
    <row r="33" spans="1:27" ht="21" x14ac:dyDescent="0.35">
      <c r="A33" s="17" t="s">
        <v>18</v>
      </c>
      <c r="B33" s="18"/>
      <c r="C33" s="7"/>
      <c r="D33" s="7"/>
      <c r="E33" s="7"/>
      <c r="F33" s="7"/>
      <c r="G33" s="7"/>
      <c r="H33" s="7"/>
      <c r="I33" s="7"/>
      <c r="J33" s="7"/>
      <c r="Z33" s="2"/>
    </row>
    <row r="34" spans="1:27" ht="21" x14ac:dyDescent="0.35">
      <c r="A34" s="17" t="s">
        <v>19</v>
      </c>
      <c r="B34" s="18"/>
      <c r="C34" s="7"/>
      <c r="D34" s="7"/>
      <c r="E34" s="7"/>
      <c r="F34" s="7"/>
      <c r="G34" s="7"/>
      <c r="H34" s="7"/>
      <c r="I34" s="7"/>
      <c r="J34" s="7"/>
      <c r="Z34" s="2"/>
    </row>
    <row r="35" spans="1:27" ht="21" x14ac:dyDescent="0.35">
      <c r="A35" s="17" t="s">
        <v>20</v>
      </c>
      <c r="B35" s="18"/>
      <c r="C35" s="7"/>
      <c r="D35" s="7"/>
      <c r="E35" s="7"/>
      <c r="F35" s="7"/>
      <c r="G35" s="7"/>
      <c r="H35" s="7"/>
      <c r="I35" s="7"/>
      <c r="J35" s="7"/>
      <c r="Z35" s="2"/>
    </row>
    <row r="36" spans="1:27" ht="21" x14ac:dyDescent="0.35">
      <c r="A36" s="17" t="s">
        <v>223</v>
      </c>
      <c r="B36" s="18"/>
      <c r="C36" s="7"/>
      <c r="D36" s="7"/>
      <c r="E36" s="7"/>
      <c r="F36" s="7"/>
      <c r="G36" s="7"/>
      <c r="H36" s="7"/>
      <c r="I36" s="7"/>
      <c r="J36" s="7"/>
      <c r="Z36" s="2"/>
    </row>
    <row r="37" spans="1:27" ht="21" x14ac:dyDescent="0.35">
      <c r="A37" s="17" t="s">
        <v>222</v>
      </c>
      <c r="B37" s="18"/>
      <c r="C37" s="7"/>
      <c r="D37" s="7"/>
      <c r="E37" s="7"/>
      <c r="F37" s="7"/>
      <c r="G37" s="7"/>
      <c r="H37" s="7"/>
      <c r="I37" s="7"/>
      <c r="J37" s="7"/>
      <c r="Z37" s="2"/>
    </row>
    <row r="38" spans="1:27" ht="21" x14ac:dyDescent="0.35">
      <c r="A38" s="17" t="s">
        <v>217</v>
      </c>
      <c r="B38" s="18"/>
      <c r="C38" s="7"/>
      <c r="D38" s="7"/>
      <c r="E38" s="7"/>
      <c r="F38" s="7"/>
      <c r="G38" s="7"/>
      <c r="H38" s="7"/>
      <c r="I38" s="7"/>
      <c r="J38" s="7"/>
      <c r="Z38" s="2"/>
    </row>
    <row r="39" spans="1:27" ht="21" x14ac:dyDescent="0.35">
      <c r="A39" s="17" t="s">
        <v>218</v>
      </c>
      <c r="B39" s="18"/>
      <c r="C39" s="7"/>
      <c r="D39" s="7"/>
      <c r="E39" s="7"/>
      <c r="F39" s="7"/>
      <c r="G39" s="7"/>
      <c r="H39" s="7"/>
      <c r="I39" s="7"/>
      <c r="J39" s="7"/>
      <c r="Z39" s="2"/>
    </row>
    <row r="40" spans="1:27" x14ac:dyDescent="0.3">
      <c r="Z40" s="2"/>
    </row>
    <row r="41" spans="1:27" ht="21" x14ac:dyDescent="0.35">
      <c r="A41" s="59" t="s">
        <v>21</v>
      </c>
      <c r="B41" s="59"/>
      <c r="Z41" s="2"/>
    </row>
    <row r="42" spans="1:27" x14ac:dyDescent="0.3">
      <c r="Z42" s="2"/>
    </row>
    <row r="43" spans="1:27" ht="21" x14ac:dyDescent="0.35">
      <c r="A43" s="49" t="s">
        <v>28</v>
      </c>
      <c r="B43" s="42" t="s">
        <v>630</v>
      </c>
      <c r="C43" s="1"/>
      <c r="D43" s="1"/>
      <c r="E43" s="1"/>
      <c r="AA43" s="2"/>
    </row>
    <row r="44" spans="1:27" ht="21" x14ac:dyDescent="0.35">
      <c r="A44" s="50" t="s">
        <v>29</v>
      </c>
      <c r="B44" s="51">
        <v>42176.36</v>
      </c>
      <c r="E44" s="9"/>
      <c r="H44" s="45"/>
      <c r="AA44" s="2"/>
    </row>
    <row r="45" spans="1:27" ht="21" x14ac:dyDescent="0.35">
      <c r="A45" s="50" t="s">
        <v>39</v>
      </c>
      <c r="B45" s="51">
        <v>24901.75</v>
      </c>
      <c r="H45" s="45"/>
      <c r="AA45" s="2"/>
    </row>
    <row r="46" spans="1:27" ht="21" x14ac:dyDescent="0.35">
      <c r="A46" s="50" t="s">
        <v>40</v>
      </c>
      <c r="B46" s="51">
        <v>30434.99</v>
      </c>
      <c r="H46" s="45"/>
      <c r="AA46" s="2"/>
    </row>
    <row r="47" spans="1:27" ht="21" x14ac:dyDescent="0.35">
      <c r="A47" s="50" t="s">
        <v>41</v>
      </c>
      <c r="B47" s="51">
        <v>41613.769999999997</v>
      </c>
      <c r="H47" s="45"/>
      <c r="AA47" s="2"/>
    </row>
    <row r="48" spans="1:27" ht="21" x14ac:dyDescent="0.35">
      <c r="A48" s="50" t="s">
        <v>42</v>
      </c>
      <c r="B48" s="51">
        <v>64006.52</v>
      </c>
      <c r="H48" s="45"/>
      <c r="AA48" s="2"/>
    </row>
    <row r="49" spans="1:27" ht="21" x14ac:dyDescent="0.35">
      <c r="A49" s="50" t="s">
        <v>43</v>
      </c>
      <c r="B49" s="51">
        <v>33422.769999999997</v>
      </c>
      <c r="H49" s="45"/>
      <c r="AA49" s="2"/>
    </row>
    <row r="50" spans="1:27" ht="21" x14ac:dyDescent="0.35">
      <c r="A50" s="50" t="s">
        <v>44</v>
      </c>
      <c r="B50" s="51">
        <v>25641.49</v>
      </c>
      <c r="H50" s="45"/>
      <c r="AA50" s="2"/>
    </row>
    <row r="51" spans="1:27" ht="21" x14ac:dyDescent="0.35">
      <c r="A51" s="50" t="s">
        <v>45</v>
      </c>
      <c r="B51" s="51">
        <v>31406.48</v>
      </c>
      <c r="H51" s="45"/>
      <c r="AA51" s="2"/>
    </row>
    <row r="52" spans="1:27" ht="21" x14ac:dyDescent="0.35">
      <c r="A52" s="50" t="s">
        <v>46</v>
      </c>
      <c r="B52" s="51">
        <v>58107.13</v>
      </c>
      <c r="H52" s="45"/>
      <c r="AA52" s="2"/>
    </row>
    <row r="53" spans="1:27" ht="21" x14ac:dyDescent="0.35">
      <c r="A53" s="50" t="s">
        <v>47</v>
      </c>
      <c r="B53" s="51">
        <v>40232.44</v>
      </c>
      <c r="H53" s="45"/>
      <c r="AA53" s="2"/>
    </row>
    <row r="54" spans="1:27" ht="21" x14ac:dyDescent="0.35">
      <c r="A54" s="50" t="s">
        <v>48</v>
      </c>
      <c r="B54" s="51">
        <v>39065.550000000003</v>
      </c>
      <c r="H54" s="45"/>
      <c r="AA54" s="2"/>
    </row>
    <row r="55" spans="1:27" ht="21" x14ac:dyDescent="0.35">
      <c r="A55" s="50" t="s">
        <v>49</v>
      </c>
      <c r="B55" s="51">
        <v>36760.36</v>
      </c>
      <c r="H55" s="45"/>
      <c r="AA55" s="2"/>
    </row>
    <row r="56" spans="1:27" ht="21" x14ac:dyDescent="0.35">
      <c r="A56" s="50" t="s">
        <v>50</v>
      </c>
      <c r="B56" s="51">
        <v>44917.09</v>
      </c>
      <c r="H56" s="45"/>
      <c r="AA56" s="2"/>
    </row>
    <row r="57" spans="1:27" ht="21" x14ac:dyDescent="0.35">
      <c r="A57" s="50" t="s">
        <v>51</v>
      </c>
      <c r="B57" s="51">
        <v>25867.200000000001</v>
      </c>
      <c r="H57" s="45"/>
      <c r="AA57" s="2"/>
    </row>
    <row r="58" spans="1:27" ht="21" x14ac:dyDescent="0.35">
      <c r="A58" s="50" t="s">
        <v>52</v>
      </c>
      <c r="B58" s="51">
        <v>37566.07</v>
      </c>
      <c r="D58" s="7"/>
      <c r="H58" s="45"/>
      <c r="AA58" s="2"/>
    </row>
    <row r="59" spans="1:27" ht="21" x14ac:dyDescent="0.35">
      <c r="A59" s="50" t="s">
        <v>53</v>
      </c>
      <c r="B59" s="51">
        <v>41140.65</v>
      </c>
      <c r="D59" s="7"/>
      <c r="E59" s="7"/>
      <c r="H59" s="45"/>
      <c r="AA59" s="2"/>
    </row>
    <row r="60" spans="1:27" ht="21" x14ac:dyDescent="0.35">
      <c r="A60" s="50" t="s">
        <v>54</v>
      </c>
      <c r="B60" s="51">
        <v>98449.02</v>
      </c>
      <c r="D60" s="7"/>
      <c r="E60" s="7"/>
      <c r="H60" s="45"/>
      <c r="AA60" s="2"/>
    </row>
    <row r="61" spans="1:27" ht="21" x14ac:dyDescent="0.35">
      <c r="A61" s="50" t="s">
        <v>55</v>
      </c>
      <c r="B61" s="51">
        <v>58599.42</v>
      </c>
      <c r="D61" s="7"/>
      <c r="E61" s="7"/>
      <c r="H61" s="45"/>
      <c r="AA61" s="2"/>
    </row>
    <row r="62" spans="1:27" ht="21" x14ac:dyDescent="0.35">
      <c r="A62" s="50" t="s">
        <v>56</v>
      </c>
      <c r="B62" s="51">
        <v>21343.13</v>
      </c>
      <c r="D62" s="7"/>
      <c r="E62" s="7"/>
      <c r="H62" s="45"/>
      <c r="AA62" s="2"/>
    </row>
    <row r="63" spans="1:27" ht="21" x14ac:dyDescent="0.35">
      <c r="A63" s="50" t="s">
        <v>30</v>
      </c>
      <c r="B63" s="51">
        <v>37946.18</v>
      </c>
      <c r="H63" s="45"/>
      <c r="AA63" s="2"/>
    </row>
    <row r="64" spans="1:27" ht="21" x14ac:dyDescent="0.35">
      <c r="A64" s="50" t="s">
        <v>57</v>
      </c>
      <c r="B64" s="51">
        <v>30163.89</v>
      </c>
      <c r="H64" s="45"/>
      <c r="M64" s="45"/>
      <c r="N64" s="45"/>
      <c r="O64" s="45"/>
      <c r="AA64" s="2"/>
    </row>
    <row r="65" spans="1:27" ht="21" x14ac:dyDescent="0.35">
      <c r="A65" s="50" t="s">
        <v>58</v>
      </c>
      <c r="B65" s="51">
        <v>37182.730000000003</v>
      </c>
      <c r="AA65" s="2"/>
    </row>
    <row r="66" spans="1:27" ht="21" x14ac:dyDescent="0.35">
      <c r="A66" s="50" t="s">
        <v>59</v>
      </c>
      <c r="B66" s="51">
        <v>31029.79</v>
      </c>
      <c r="AA66" s="2"/>
    </row>
    <row r="67" spans="1:27" ht="21" x14ac:dyDescent="0.35">
      <c r="A67" s="50" t="s">
        <v>60</v>
      </c>
      <c r="B67" s="51">
        <v>30908.18</v>
      </c>
      <c r="AA67" s="2"/>
    </row>
    <row r="68" spans="1:27" ht="21" x14ac:dyDescent="0.35">
      <c r="A68" s="50" t="s">
        <v>61</v>
      </c>
      <c r="B68" s="51">
        <v>45008.75</v>
      </c>
      <c r="AA68" s="2"/>
    </row>
    <row r="69" spans="1:27" ht="21" x14ac:dyDescent="0.35">
      <c r="A69" s="50" t="s">
        <v>62</v>
      </c>
      <c r="B69" s="51">
        <v>34159.51</v>
      </c>
      <c r="AA69" s="2"/>
    </row>
    <row r="70" spans="1:27" ht="21" x14ac:dyDescent="0.35">
      <c r="A70" s="50" t="s">
        <v>63</v>
      </c>
      <c r="B70" s="51">
        <v>78750.62</v>
      </c>
      <c r="AA70" s="2"/>
    </row>
    <row r="71" spans="1:27" ht="21" x14ac:dyDescent="0.35">
      <c r="A71" s="50" t="s">
        <v>64</v>
      </c>
      <c r="B71" s="51">
        <v>37417.39</v>
      </c>
      <c r="AA71" s="2"/>
    </row>
    <row r="72" spans="1:27" ht="21" x14ac:dyDescent="0.35">
      <c r="A72" s="50" t="s">
        <v>65</v>
      </c>
      <c r="B72" s="51">
        <v>19708.95</v>
      </c>
      <c r="AA72" s="2"/>
    </row>
    <row r="73" spans="1:27" ht="21" x14ac:dyDescent="0.35">
      <c r="A73" s="50" t="s">
        <v>66</v>
      </c>
      <c r="B73" s="51">
        <v>31326.59</v>
      </c>
      <c r="AA73" s="2"/>
    </row>
    <row r="74" spans="1:27" ht="21" x14ac:dyDescent="0.35">
      <c r="A74" s="50" t="s">
        <v>67</v>
      </c>
      <c r="B74" s="51">
        <v>41747.47</v>
      </c>
      <c r="AA74" s="2"/>
    </row>
    <row r="75" spans="1:27" ht="21" x14ac:dyDescent="0.35">
      <c r="A75" s="50" t="s">
        <v>68</v>
      </c>
      <c r="B75" s="51">
        <v>24091.09</v>
      </c>
      <c r="AA75" s="2"/>
    </row>
    <row r="76" spans="1:27" ht="21" x14ac:dyDescent="0.35">
      <c r="A76" s="50" t="s">
        <v>69</v>
      </c>
      <c r="B76" s="51">
        <v>38849.4</v>
      </c>
      <c r="AA76" s="2"/>
    </row>
    <row r="77" spans="1:27" ht="21" x14ac:dyDescent="0.35">
      <c r="A77" s="50" t="s">
        <v>70</v>
      </c>
      <c r="B77" s="51">
        <v>39572.82</v>
      </c>
      <c r="AA77" s="2"/>
    </row>
    <row r="78" spans="1:27" ht="21" x14ac:dyDescent="0.35">
      <c r="A78" s="50" t="s">
        <v>71</v>
      </c>
      <c r="B78" s="51">
        <v>25179.93</v>
      </c>
      <c r="AA78" s="2"/>
    </row>
    <row r="79" spans="1:27" ht="21" x14ac:dyDescent="0.35">
      <c r="A79" s="50" t="s">
        <v>72</v>
      </c>
      <c r="B79" s="51">
        <v>28069.53</v>
      </c>
      <c r="AA79" s="2"/>
    </row>
    <row r="80" spans="1:27" ht="21" x14ac:dyDescent="0.35">
      <c r="A80" s="50" t="s">
        <v>73</v>
      </c>
      <c r="B80" s="51">
        <v>44497.04</v>
      </c>
      <c r="AA80" s="2"/>
    </row>
    <row r="81" spans="1:27" ht="21" x14ac:dyDescent="0.35">
      <c r="A81" s="50" t="s">
        <v>74</v>
      </c>
      <c r="B81" s="51">
        <v>25925.45</v>
      </c>
      <c r="AA81" s="2"/>
    </row>
    <row r="82" spans="1:27" ht="21" x14ac:dyDescent="0.35">
      <c r="A82" s="50" t="s">
        <v>31</v>
      </c>
      <c r="B82" s="51">
        <v>77397</v>
      </c>
      <c r="AA82" s="2"/>
    </row>
    <row r="83" spans="1:27" ht="21" x14ac:dyDescent="0.35">
      <c r="A83" s="50" t="s">
        <v>75</v>
      </c>
      <c r="B83" s="51">
        <v>32398.36</v>
      </c>
      <c r="AA83" s="2"/>
    </row>
    <row r="84" spans="1:27" ht="21" x14ac:dyDescent="0.35">
      <c r="A84" s="50" t="s">
        <v>76</v>
      </c>
      <c r="B84" s="51">
        <v>63460.800000000003</v>
      </c>
      <c r="AA84" s="2"/>
    </row>
    <row r="85" spans="1:27" ht="21" x14ac:dyDescent="0.35">
      <c r="A85" s="50" t="s">
        <v>77</v>
      </c>
      <c r="B85" s="51">
        <v>39375.31</v>
      </c>
      <c r="AA85" s="2"/>
    </row>
    <row r="86" spans="1:27" ht="21" x14ac:dyDescent="0.35">
      <c r="A86" s="50" t="s">
        <v>78</v>
      </c>
      <c r="B86" s="51">
        <v>30866.95</v>
      </c>
      <c r="AA86" s="2"/>
    </row>
    <row r="87" spans="1:27" ht="21" x14ac:dyDescent="0.35">
      <c r="A87" s="50" t="s">
        <v>79</v>
      </c>
      <c r="B87" s="51">
        <v>31713.96</v>
      </c>
      <c r="AA87" s="2"/>
    </row>
    <row r="88" spans="1:27" ht="21" x14ac:dyDescent="0.35">
      <c r="A88" s="50" t="s">
        <v>80</v>
      </c>
      <c r="B88" s="51">
        <v>45331.09</v>
      </c>
      <c r="AA88" s="2"/>
    </row>
    <row r="89" spans="1:27" ht="21" x14ac:dyDescent="0.35">
      <c r="A89" s="50" t="s">
        <v>81</v>
      </c>
      <c r="B89" s="51">
        <v>66449.820000000007</v>
      </c>
      <c r="AA89" s="2"/>
    </row>
    <row r="90" spans="1:27" ht="21" x14ac:dyDescent="0.35">
      <c r="A90" s="50" t="s">
        <v>82</v>
      </c>
      <c r="B90" s="51">
        <v>49806.19</v>
      </c>
      <c r="AA90" s="2"/>
    </row>
    <row r="91" spans="1:27" ht="21" x14ac:dyDescent="0.35">
      <c r="A91" s="50" t="s">
        <v>83</v>
      </c>
      <c r="B91" s="51">
        <v>38375.08</v>
      </c>
      <c r="AA91" s="2"/>
    </row>
    <row r="92" spans="1:27" ht="21" x14ac:dyDescent="0.35">
      <c r="A92" s="50" t="s">
        <v>84</v>
      </c>
      <c r="B92" s="51">
        <v>35729.32</v>
      </c>
      <c r="AA92" s="2"/>
    </row>
    <row r="93" spans="1:27" ht="21" x14ac:dyDescent="0.35">
      <c r="A93" s="50" t="s">
        <v>85</v>
      </c>
      <c r="B93" s="51">
        <v>41252.800000000003</v>
      </c>
      <c r="AA93" s="2"/>
    </row>
    <row r="94" spans="1:27" ht="21" x14ac:dyDescent="0.35">
      <c r="A94" s="50" t="s">
        <v>86</v>
      </c>
      <c r="B94" s="51">
        <v>19989.98</v>
      </c>
      <c r="AA94" s="2"/>
    </row>
    <row r="95" spans="1:27" ht="21" x14ac:dyDescent="0.35">
      <c r="A95" s="50" t="s">
        <v>87</v>
      </c>
      <c r="B95" s="51">
        <v>67930.62</v>
      </c>
      <c r="AA95" s="2"/>
    </row>
    <row r="96" spans="1:27" ht="21" x14ac:dyDescent="0.35">
      <c r="A96" s="50" t="s">
        <v>88</v>
      </c>
      <c r="B96" s="51">
        <v>31780.95</v>
      </c>
      <c r="AA96" s="2"/>
    </row>
    <row r="97" spans="1:27" ht="21" x14ac:dyDescent="0.35">
      <c r="A97" s="50" t="s">
        <v>89</v>
      </c>
      <c r="B97" s="51">
        <v>41994.07</v>
      </c>
      <c r="AA97" s="2"/>
    </row>
    <row r="98" spans="1:27" ht="21" x14ac:dyDescent="0.35">
      <c r="A98" s="50" t="s">
        <v>90</v>
      </c>
      <c r="B98" s="51">
        <v>37743.360000000001</v>
      </c>
      <c r="AA98" s="2"/>
    </row>
    <row r="99" spans="1:27" ht="21" x14ac:dyDescent="0.35">
      <c r="A99" s="50" t="s">
        <v>91</v>
      </c>
      <c r="B99" s="51">
        <v>37769.24</v>
      </c>
      <c r="AA99" s="2"/>
    </row>
    <row r="100" spans="1:27" ht="21" x14ac:dyDescent="0.35">
      <c r="A100" s="50" t="s">
        <v>92</v>
      </c>
      <c r="B100" s="51">
        <v>32188.05</v>
      </c>
      <c r="AA100" s="2"/>
    </row>
    <row r="101" spans="1:27" ht="21" x14ac:dyDescent="0.35">
      <c r="A101" s="50" t="s">
        <v>32</v>
      </c>
      <c r="B101" s="51">
        <v>65629.45</v>
      </c>
      <c r="AA101" s="2"/>
    </row>
    <row r="102" spans="1:27" ht="21" x14ac:dyDescent="0.35">
      <c r="A102" s="50" t="s">
        <v>93</v>
      </c>
      <c r="B102" s="51">
        <v>37331.269999999997</v>
      </c>
      <c r="AA102" s="2"/>
    </row>
    <row r="103" spans="1:27" ht="21" x14ac:dyDescent="0.35">
      <c r="A103" s="50" t="s">
        <v>94</v>
      </c>
      <c r="B103" s="51">
        <v>65166</v>
      </c>
      <c r="AA103" s="2"/>
    </row>
    <row r="104" spans="1:27" ht="21" x14ac:dyDescent="0.35">
      <c r="A104" s="50" t="s">
        <v>95</v>
      </c>
      <c r="B104" s="51">
        <v>47551.95</v>
      </c>
      <c r="AA104" s="2"/>
    </row>
    <row r="105" spans="1:27" ht="21" x14ac:dyDescent="0.35">
      <c r="A105" s="50" t="s">
        <v>96</v>
      </c>
      <c r="B105" s="51">
        <v>52715.96</v>
      </c>
      <c r="AA105" s="2"/>
    </row>
    <row r="106" spans="1:27" ht="21" x14ac:dyDescent="0.35">
      <c r="A106" s="50" t="s">
        <v>97</v>
      </c>
      <c r="B106" s="51">
        <v>32977.949999999997</v>
      </c>
      <c r="AA106" s="2"/>
    </row>
    <row r="107" spans="1:27" ht="21" x14ac:dyDescent="0.35">
      <c r="A107" s="50" t="s">
        <v>98</v>
      </c>
      <c r="B107" s="51">
        <v>30882.76</v>
      </c>
      <c r="AA107" s="2"/>
    </row>
    <row r="108" spans="1:27" ht="21" x14ac:dyDescent="0.35">
      <c r="A108" s="50" t="s">
        <v>99</v>
      </c>
      <c r="B108" s="51">
        <v>73106.33</v>
      </c>
      <c r="AA108" s="2"/>
    </row>
    <row r="109" spans="1:27" ht="21" x14ac:dyDescent="0.35">
      <c r="A109" s="50" t="s">
        <v>100</v>
      </c>
      <c r="B109" s="51">
        <v>36859.17</v>
      </c>
      <c r="AA109" s="2"/>
    </row>
    <row r="110" spans="1:27" ht="21" x14ac:dyDescent="0.35">
      <c r="A110" s="50" t="s">
        <v>101</v>
      </c>
      <c r="B110" s="51">
        <v>31500.98</v>
      </c>
      <c r="AA110" s="2"/>
    </row>
    <row r="111" spans="1:27" ht="21" x14ac:dyDescent="0.35">
      <c r="A111" s="50" t="s">
        <v>102</v>
      </c>
      <c r="B111" s="51">
        <v>55124.6</v>
      </c>
      <c r="AA111" s="2"/>
    </row>
    <row r="112" spans="1:27" ht="21" x14ac:dyDescent="0.35">
      <c r="A112" s="50" t="s">
        <v>103</v>
      </c>
      <c r="B112" s="51">
        <v>43401.33</v>
      </c>
      <c r="AA112" s="2"/>
    </row>
    <row r="113" spans="1:27" ht="21" x14ac:dyDescent="0.35">
      <c r="A113" s="50" t="s">
        <v>104</v>
      </c>
      <c r="B113" s="51">
        <v>35934.49</v>
      </c>
      <c r="AA113" s="2"/>
    </row>
    <row r="114" spans="1:27" ht="21" x14ac:dyDescent="0.35">
      <c r="A114" s="50" t="s">
        <v>105</v>
      </c>
      <c r="B114" s="51">
        <v>186688.44</v>
      </c>
      <c r="AA114" s="2"/>
    </row>
    <row r="115" spans="1:27" ht="21" x14ac:dyDescent="0.35">
      <c r="A115" s="50" t="s">
        <v>106</v>
      </c>
      <c r="B115" s="51">
        <v>36598.28</v>
      </c>
      <c r="AA115" s="2"/>
    </row>
    <row r="116" spans="1:27" ht="21" x14ac:dyDescent="0.35">
      <c r="A116" s="50" t="s">
        <v>107</v>
      </c>
      <c r="B116" s="51">
        <v>30216.959999999999</v>
      </c>
      <c r="AA116" s="2"/>
    </row>
    <row r="117" spans="1:27" ht="21" x14ac:dyDescent="0.35">
      <c r="A117" s="50" t="s">
        <v>108</v>
      </c>
      <c r="B117" s="51">
        <v>38293.599999999999</v>
      </c>
      <c r="AA117" s="2"/>
    </row>
    <row r="118" spans="1:27" ht="21" x14ac:dyDescent="0.35">
      <c r="A118" s="50" t="s">
        <v>109</v>
      </c>
      <c r="B118" s="51">
        <v>42337.88</v>
      </c>
      <c r="AA118" s="2"/>
    </row>
    <row r="119" spans="1:27" ht="21" x14ac:dyDescent="0.35">
      <c r="A119" s="50" t="s">
        <v>110</v>
      </c>
      <c r="B119" s="51">
        <v>26836.5</v>
      </c>
      <c r="AA119" s="2"/>
    </row>
    <row r="120" spans="1:27" ht="21" x14ac:dyDescent="0.35">
      <c r="A120" s="50" t="s">
        <v>33</v>
      </c>
      <c r="B120" s="51">
        <v>30192.27</v>
      </c>
      <c r="AA120" s="2"/>
    </row>
    <row r="121" spans="1:27" ht="21" x14ac:dyDescent="0.35">
      <c r="A121" s="50" t="s">
        <v>111</v>
      </c>
      <c r="B121" s="51">
        <v>20385.419999999998</v>
      </c>
      <c r="AA121" s="2"/>
    </row>
    <row r="122" spans="1:27" ht="21" x14ac:dyDescent="0.35">
      <c r="A122" s="50" t="s">
        <v>112</v>
      </c>
      <c r="B122" s="51">
        <v>31142.84</v>
      </c>
      <c r="AA122" s="2"/>
    </row>
    <row r="123" spans="1:27" ht="21" x14ac:dyDescent="0.35">
      <c r="A123" s="50" t="s">
        <v>113</v>
      </c>
      <c r="B123" s="51">
        <v>96464.35</v>
      </c>
      <c r="AA123" s="2"/>
    </row>
    <row r="124" spans="1:27" ht="21" x14ac:dyDescent="0.35">
      <c r="A124" s="50" t="s">
        <v>114</v>
      </c>
      <c r="B124" s="51">
        <v>27228.47</v>
      </c>
      <c r="AA124" s="2"/>
    </row>
    <row r="125" spans="1:27" ht="21" x14ac:dyDescent="0.35">
      <c r="A125" s="50" t="s">
        <v>115</v>
      </c>
      <c r="B125" s="51">
        <v>29164</v>
      </c>
      <c r="AA125" s="2"/>
    </row>
    <row r="126" spans="1:27" ht="21" x14ac:dyDescent="0.35">
      <c r="A126" s="50" t="s">
        <v>116</v>
      </c>
      <c r="B126" s="51">
        <v>25911.71</v>
      </c>
      <c r="AA126" s="2"/>
    </row>
    <row r="127" spans="1:27" ht="21" x14ac:dyDescent="0.35">
      <c r="A127" s="50" t="s">
        <v>117</v>
      </c>
      <c r="B127" s="51">
        <v>19858.21</v>
      </c>
      <c r="AA127" s="2"/>
    </row>
    <row r="128" spans="1:27" ht="21" x14ac:dyDescent="0.35">
      <c r="A128" s="50" t="s">
        <v>118</v>
      </c>
      <c r="B128" s="51">
        <v>30069.599999999999</v>
      </c>
      <c r="AA128" s="2"/>
    </row>
    <row r="129" spans="1:27" ht="21" x14ac:dyDescent="0.35">
      <c r="A129" s="50" t="s">
        <v>119</v>
      </c>
      <c r="B129" s="51">
        <v>25792.89</v>
      </c>
      <c r="AA129" s="2"/>
    </row>
    <row r="130" spans="1:27" ht="21" x14ac:dyDescent="0.35">
      <c r="A130" s="50" t="s">
        <v>120</v>
      </c>
      <c r="B130" s="51">
        <v>34520.730000000003</v>
      </c>
      <c r="AA130" s="2"/>
    </row>
    <row r="131" spans="1:27" ht="21" x14ac:dyDescent="0.35">
      <c r="A131" s="50" t="s">
        <v>121</v>
      </c>
      <c r="B131" s="51">
        <v>36896.58</v>
      </c>
      <c r="AA131" s="2"/>
    </row>
    <row r="132" spans="1:27" ht="21" x14ac:dyDescent="0.35">
      <c r="A132" s="50" t="s">
        <v>122</v>
      </c>
      <c r="B132" s="51">
        <v>51360.32</v>
      </c>
      <c r="AA132" s="2"/>
    </row>
    <row r="133" spans="1:27" ht="21" x14ac:dyDescent="0.35">
      <c r="A133" s="50" t="s">
        <v>123</v>
      </c>
      <c r="B133" s="51">
        <v>87517.98</v>
      </c>
      <c r="AA133" s="2"/>
    </row>
    <row r="134" spans="1:27" ht="21" x14ac:dyDescent="0.35">
      <c r="A134" s="50" t="s">
        <v>124</v>
      </c>
      <c r="B134" s="51">
        <v>31271.82</v>
      </c>
      <c r="AA134" s="2"/>
    </row>
    <row r="135" spans="1:27" ht="21" x14ac:dyDescent="0.35">
      <c r="A135" s="50" t="s">
        <v>125</v>
      </c>
      <c r="B135" s="51">
        <v>34916</v>
      </c>
      <c r="AA135" s="2"/>
    </row>
    <row r="136" spans="1:27" ht="21" x14ac:dyDescent="0.35">
      <c r="A136" s="50" t="s">
        <v>126</v>
      </c>
      <c r="B136" s="51">
        <v>43369.5</v>
      </c>
      <c r="AA136" s="2"/>
    </row>
    <row r="137" spans="1:27" ht="21" x14ac:dyDescent="0.35">
      <c r="A137" s="50" t="s">
        <v>127</v>
      </c>
      <c r="B137" s="51">
        <v>31571.05</v>
      </c>
      <c r="AA137" s="2"/>
    </row>
    <row r="138" spans="1:27" ht="21" x14ac:dyDescent="0.35">
      <c r="A138" s="50" t="s">
        <v>128</v>
      </c>
      <c r="B138" s="51">
        <v>34792.959999999999</v>
      </c>
      <c r="AA138" s="2"/>
    </row>
    <row r="139" spans="1:27" ht="21" x14ac:dyDescent="0.35">
      <c r="A139" s="50" t="s">
        <v>34</v>
      </c>
      <c r="B139" s="51">
        <v>159634.04</v>
      </c>
      <c r="AA139" s="2"/>
    </row>
    <row r="140" spans="1:27" ht="21" x14ac:dyDescent="0.35">
      <c r="A140" s="50" t="s">
        <v>129</v>
      </c>
      <c r="B140" s="51">
        <v>70520.17</v>
      </c>
      <c r="AA140" s="2"/>
    </row>
    <row r="141" spans="1:27" ht="21" x14ac:dyDescent="0.35">
      <c r="A141" s="50" t="s">
        <v>130</v>
      </c>
      <c r="B141" s="51">
        <v>64587.22</v>
      </c>
      <c r="AA141" s="2"/>
    </row>
    <row r="142" spans="1:27" ht="21" x14ac:dyDescent="0.35">
      <c r="A142" s="50" t="s">
        <v>131</v>
      </c>
      <c r="B142" s="51">
        <v>30069.03</v>
      </c>
      <c r="AA142" s="2"/>
    </row>
    <row r="143" spans="1:27" ht="21" x14ac:dyDescent="0.35">
      <c r="A143" s="50" t="s">
        <v>132</v>
      </c>
      <c r="B143" s="51">
        <v>36120</v>
      </c>
      <c r="AA143" s="2"/>
    </row>
    <row r="144" spans="1:27" ht="21" x14ac:dyDescent="0.35">
      <c r="A144" s="50" t="s">
        <v>133</v>
      </c>
      <c r="B144" s="51">
        <v>71493.960000000006</v>
      </c>
      <c r="AA144" s="2"/>
    </row>
    <row r="145" spans="1:27" ht="21" x14ac:dyDescent="0.35">
      <c r="A145" s="50" t="s">
        <v>134</v>
      </c>
      <c r="B145" s="51">
        <v>62147.73</v>
      </c>
      <c r="AA145" s="2"/>
    </row>
    <row r="146" spans="1:27" ht="21" x14ac:dyDescent="0.35">
      <c r="A146" s="50" t="s">
        <v>135</v>
      </c>
      <c r="B146" s="51">
        <v>52564.91</v>
      </c>
      <c r="AA146" s="2"/>
    </row>
    <row r="147" spans="1:27" ht="21" x14ac:dyDescent="0.35">
      <c r="A147" s="50" t="s">
        <v>136</v>
      </c>
      <c r="B147" s="51">
        <v>56155.39</v>
      </c>
      <c r="AA147" s="2"/>
    </row>
    <row r="148" spans="1:27" ht="21" x14ac:dyDescent="0.35">
      <c r="A148" s="50" t="s">
        <v>137</v>
      </c>
      <c r="B148" s="51">
        <v>27135.46</v>
      </c>
      <c r="AA148" s="2"/>
    </row>
    <row r="149" spans="1:27" ht="21" x14ac:dyDescent="0.35">
      <c r="A149" s="50" t="s">
        <v>138</v>
      </c>
      <c r="B149" s="51">
        <v>30042.95</v>
      </c>
      <c r="AA149" s="2"/>
    </row>
    <row r="150" spans="1:27" ht="21" x14ac:dyDescent="0.35">
      <c r="A150" s="50" t="s">
        <v>139</v>
      </c>
      <c r="B150" s="51">
        <v>28013.43</v>
      </c>
      <c r="AA150" s="2"/>
    </row>
    <row r="151" spans="1:27" ht="21" x14ac:dyDescent="0.35">
      <c r="A151" s="50" t="s">
        <v>140</v>
      </c>
      <c r="B151" s="51">
        <v>38834.82</v>
      </c>
      <c r="AA151" s="2"/>
    </row>
    <row r="152" spans="1:27" ht="21" x14ac:dyDescent="0.35">
      <c r="A152" s="50" t="s">
        <v>141</v>
      </c>
      <c r="B152" s="51">
        <v>75387.63</v>
      </c>
      <c r="AA152" s="2"/>
    </row>
    <row r="153" spans="1:27" ht="21" x14ac:dyDescent="0.35">
      <c r="A153" s="50" t="s">
        <v>142</v>
      </c>
      <c r="B153" s="51">
        <v>69111.92</v>
      </c>
      <c r="AA153" s="2"/>
    </row>
    <row r="154" spans="1:27" ht="21" x14ac:dyDescent="0.35">
      <c r="A154" s="50" t="s">
        <v>143</v>
      </c>
      <c r="B154" s="51">
        <v>41706.1</v>
      </c>
      <c r="AA154" s="2"/>
    </row>
    <row r="155" spans="1:27" ht="21" x14ac:dyDescent="0.35">
      <c r="A155" s="50" t="s">
        <v>144</v>
      </c>
      <c r="B155" s="51">
        <v>32259.55</v>
      </c>
      <c r="AA155" s="2"/>
    </row>
    <row r="156" spans="1:27" ht="21" x14ac:dyDescent="0.35">
      <c r="A156" s="50" t="s">
        <v>145</v>
      </c>
      <c r="B156" s="51">
        <v>44894.37</v>
      </c>
      <c r="AA156" s="2"/>
    </row>
    <row r="157" spans="1:27" ht="21" x14ac:dyDescent="0.35">
      <c r="A157" s="50" t="s">
        <v>146</v>
      </c>
      <c r="B157" s="51">
        <v>52254.55</v>
      </c>
      <c r="AA157" s="2"/>
    </row>
    <row r="158" spans="1:27" ht="21" x14ac:dyDescent="0.35">
      <c r="A158" s="50" t="s">
        <v>35</v>
      </c>
      <c r="B158" s="51">
        <v>39649.089999999997</v>
      </c>
      <c r="AA158" s="2"/>
    </row>
    <row r="159" spans="1:27" ht="21" x14ac:dyDescent="0.35">
      <c r="A159" s="50" t="s">
        <v>147</v>
      </c>
      <c r="B159" s="51">
        <v>38898.97</v>
      </c>
      <c r="AA159" s="2"/>
    </row>
    <row r="160" spans="1:27" ht="21" x14ac:dyDescent="0.35">
      <c r="A160" s="50" t="s">
        <v>148</v>
      </c>
      <c r="B160" s="51">
        <v>48952.84</v>
      </c>
      <c r="AA160" s="2"/>
    </row>
    <row r="161" spans="1:30" ht="21" x14ac:dyDescent="0.35">
      <c r="A161" s="50" t="s">
        <v>149</v>
      </c>
      <c r="B161" s="51">
        <v>28955.95</v>
      </c>
      <c r="AA161" s="2"/>
    </row>
    <row r="162" spans="1:30" ht="21" x14ac:dyDescent="0.35">
      <c r="A162" s="50" t="s">
        <v>150</v>
      </c>
      <c r="B162" s="51">
        <v>22182.28</v>
      </c>
      <c r="AA162" s="2"/>
    </row>
    <row r="163" spans="1:30" ht="21" x14ac:dyDescent="0.35">
      <c r="A163" s="50" t="s">
        <v>151</v>
      </c>
      <c r="B163" s="51">
        <v>23439.279999999999</v>
      </c>
      <c r="AA163" s="2"/>
    </row>
    <row r="164" spans="1:30" ht="21" x14ac:dyDescent="0.35">
      <c r="A164" s="50" t="s">
        <v>152</v>
      </c>
      <c r="B164" s="51">
        <v>74530.53</v>
      </c>
      <c r="AA164" s="2"/>
      <c r="AB164" s="2"/>
      <c r="AC164" s="2"/>
      <c r="AD164" s="2"/>
    </row>
    <row r="165" spans="1:30" ht="21" x14ac:dyDescent="0.35">
      <c r="A165" s="50" t="s">
        <v>153</v>
      </c>
      <c r="B165" s="51">
        <v>63358.64</v>
      </c>
      <c r="AA165" s="2"/>
    </row>
    <row r="166" spans="1:30" ht="21" x14ac:dyDescent="0.35">
      <c r="A166" s="50" t="s">
        <v>154</v>
      </c>
      <c r="B166" s="51">
        <v>30397.64</v>
      </c>
      <c r="AA166" s="2"/>
    </row>
    <row r="167" spans="1:30" ht="21" x14ac:dyDescent="0.35">
      <c r="A167" s="50" t="s">
        <v>155</v>
      </c>
      <c r="B167" s="51">
        <v>88617.53</v>
      </c>
      <c r="AA167" s="2"/>
    </row>
    <row r="168" spans="1:30" ht="21" x14ac:dyDescent="0.35">
      <c r="A168" s="50" t="s">
        <v>156</v>
      </c>
      <c r="B168" s="51">
        <v>66791.58</v>
      </c>
      <c r="AA168" s="2"/>
    </row>
    <row r="169" spans="1:30" ht="21" x14ac:dyDescent="0.35">
      <c r="A169" s="50" t="s">
        <v>157</v>
      </c>
      <c r="B169" s="51">
        <v>40655.75</v>
      </c>
      <c r="AA169" s="2"/>
    </row>
    <row r="170" spans="1:30" ht="21" x14ac:dyDescent="0.35">
      <c r="A170" s="50" t="s">
        <v>158</v>
      </c>
      <c r="B170" s="51">
        <v>48167.54</v>
      </c>
      <c r="AA170" s="2"/>
    </row>
    <row r="171" spans="1:30" ht="21" x14ac:dyDescent="0.35">
      <c r="A171" s="50" t="s">
        <v>159</v>
      </c>
      <c r="B171" s="51">
        <v>67139.149999999994</v>
      </c>
      <c r="AA171" s="2"/>
    </row>
    <row r="172" spans="1:30" ht="21" x14ac:dyDescent="0.35">
      <c r="A172" s="50" t="s">
        <v>160</v>
      </c>
      <c r="B172" s="51">
        <v>25297.58</v>
      </c>
      <c r="AA172" s="2"/>
    </row>
    <row r="173" spans="1:30" ht="21" x14ac:dyDescent="0.35">
      <c r="A173" s="50" t="s">
        <v>161</v>
      </c>
      <c r="B173" s="51">
        <v>68298.75</v>
      </c>
      <c r="AA173" s="2"/>
    </row>
    <row r="174" spans="1:30" ht="21" x14ac:dyDescent="0.35">
      <c r="A174" s="50" t="s">
        <v>162</v>
      </c>
      <c r="B174" s="51">
        <v>52997.919999999998</v>
      </c>
      <c r="AA174" s="2"/>
    </row>
    <row r="175" spans="1:30" ht="21" x14ac:dyDescent="0.35">
      <c r="A175" s="50" t="s">
        <v>163</v>
      </c>
      <c r="B175" s="51">
        <v>41413.980000000003</v>
      </c>
      <c r="AA175" s="2"/>
    </row>
    <row r="176" spans="1:30" ht="21" x14ac:dyDescent="0.35">
      <c r="A176" s="50" t="s">
        <v>164</v>
      </c>
      <c r="B176" s="51">
        <v>39677.56</v>
      </c>
      <c r="D176" s="7"/>
      <c r="E176" s="7"/>
      <c r="AA176" s="2"/>
    </row>
    <row r="177" spans="1:27" ht="21" x14ac:dyDescent="0.35">
      <c r="A177" s="50" t="s">
        <v>36</v>
      </c>
      <c r="B177" s="51">
        <v>31713.62</v>
      </c>
      <c r="AA177" s="2"/>
    </row>
    <row r="178" spans="1:27" ht="21" x14ac:dyDescent="0.35">
      <c r="A178" s="50" t="s">
        <v>165</v>
      </c>
      <c r="B178" s="51">
        <v>23093.22</v>
      </c>
      <c r="AA178" s="2"/>
    </row>
    <row r="179" spans="1:27" ht="21" x14ac:dyDescent="0.35">
      <c r="A179" s="50" t="s">
        <v>166</v>
      </c>
      <c r="B179" s="51">
        <v>67563.78</v>
      </c>
      <c r="AA179" s="2"/>
    </row>
    <row r="180" spans="1:27" ht="21" x14ac:dyDescent="0.35">
      <c r="A180" s="50" t="s">
        <v>167</v>
      </c>
      <c r="B180" s="51">
        <v>37513.49</v>
      </c>
      <c r="AA180" s="2"/>
    </row>
    <row r="181" spans="1:27" ht="21" x14ac:dyDescent="0.35">
      <c r="A181" s="50" t="s">
        <v>168</v>
      </c>
      <c r="B181" s="51">
        <v>39219.800000000003</v>
      </c>
      <c r="AA181" s="2"/>
    </row>
    <row r="182" spans="1:27" ht="21" x14ac:dyDescent="0.35">
      <c r="A182" s="50" t="s">
        <v>169</v>
      </c>
      <c r="B182" s="51">
        <v>30291.81</v>
      </c>
      <c r="AA182" s="2"/>
    </row>
    <row r="183" spans="1:27" ht="21" x14ac:dyDescent="0.35">
      <c r="A183" s="50" t="s">
        <v>170</v>
      </c>
      <c r="B183" s="51">
        <v>53113.15</v>
      </c>
      <c r="AA183" s="2"/>
    </row>
    <row r="184" spans="1:27" ht="21" x14ac:dyDescent="0.35">
      <c r="A184" s="50" t="s">
        <v>171</v>
      </c>
      <c r="B184" s="51">
        <v>27133.33</v>
      </c>
      <c r="AA184" s="2"/>
    </row>
    <row r="185" spans="1:27" ht="21" x14ac:dyDescent="0.35">
      <c r="A185" s="50" t="s">
        <v>172</v>
      </c>
      <c r="B185" s="51">
        <v>67555.64</v>
      </c>
      <c r="AA185" s="2"/>
    </row>
    <row r="186" spans="1:27" ht="21" x14ac:dyDescent="0.35">
      <c r="A186" s="50" t="s">
        <v>173</v>
      </c>
      <c r="B186" s="51">
        <v>41124.910000000003</v>
      </c>
      <c r="AA186" s="2"/>
    </row>
    <row r="187" spans="1:27" ht="21" x14ac:dyDescent="0.35">
      <c r="A187" s="50" t="s">
        <v>174</v>
      </c>
      <c r="B187" s="51">
        <v>135127.56</v>
      </c>
      <c r="AA187" s="2"/>
    </row>
    <row r="188" spans="1:27" ht="21" x14ac:dyDescent="0.35">
      <c r="A188" s="50" t="s">
        <v>175</v>
      </c>
      <c r="B188" s="51">
        <v>69119.350000000006</v>
      </c>
      <c r="AA188" s="2"/>
    </row>
    <row r="189" spans="1:27" ht="21" x14ac:dyDescent="0.35">
      <c r="A189" s="50" t="s">
        <v>176</v>
      </c>
      <c r="B189" s="51">
        <v>66054.399999999994</v>
      </c>
      <c r="AA189" s="2"/>
    </row>
    <row r="190" spans="1:27" ht="21" x14ac:dyDescent="0.35">
      <c r="A190" s="50" t="s">
        <v>177</v>
      </c>
      <c r="B190" s="51">
        <v>25695.8</v>
      </c>
      <c r="AA190" s="2"/>
    </row>
    <row r="191" spans="1:27" ht="21" x14ac:dyDescent="0.35">
      <c r="A191" s="50" t="s">
        <v>178</v>
      </c>
      <c r="B191" s="51">
        <v>27625.599999999999</v>
      </c>
      <c r="AA191" s="2"/>
    </row>
    <row r="192" spans="1:27" ht="21" x14ac:dyDescent="0.35">
      <c r="A192" s="50" t="s">
        <v>179</v>
      </c>
      <c r="B192" s="51">
        <v>68283.899999999994</v>
      </c>
      <c r="AA192" s="2"/>
    </row>
    <row r="193" spans="1:27" ht="21" x14ac:dyDescent="0.35">
      <c r="A193" s="50" t="s">
        <v>180</v>
      </c>
      <c r="B193" s="51">
        <v>36073.230000000003</v>
      </c>
      <c r="AA193" s="2"/>
    </row>
    <row r="194" spans="1:27" ht="21" x14ac:dyDescent="0.35">
      <c r="A194" s="50" t="s">
        <v>181</v>
      </c>
      <c r="B194" s="51">
        <v>74418.87</v>
      </c>
      <c r="AA194" s="2"/>
    </row>
    <row r="195" spans="1:27" ht="21" x14ac:dyDescent="0.35">
      <c r="A195" s="50" t="s">
        <v>182</v>
      </c>
      <c r="B195" s="51">
        <v>60705.54</v>
      </c>
      <c r="AA195" s="2"/>
    </row>
    <row r="196" spans="1:27" ht="21" x14ac:dyDescent="0.35">
      <c r="A196" s="50" t="s">
        <v>37</v>
      </c>
      <c r="B196" s="51">
        <v>30556.74</v>
      </c>
      <c r="AA196" s="2"/>
    </row>
    <row r="197" spans="1:27" ht="21" x14ac:dyDescent="0.35">
      <c r="A197" s="50" t="s">
        <v>183</v>
      </c>
      <c r="B197" s="51">
        <v>25643.86</v>
      </c>
      <c r="AA197" s="2"/>
    </row>
    <row r="198" spans="1:27" ht="21" x14ac:dyDescent="0.35">
      <c r="A198" s="50" t="s">
        <v>184</v>
      </c>
      <c r="B198" s="51">
        <v>27176.51</v>
      </c>
      <c r="AA198" s="2"/>
    </row>
    <row r="199" spans="1:27" ht="21" x14ac:dyDescent="0.35">
      <c r="A199" s="50" t="s">
        <v>185</v>
      </c>
      <c r="B199" s="51">
        <v>59648.13</v>
      </c>
      <c r="AA199" s="2"/>
    </row>
    <row r="200" spans="1:27" ht="21" x14ac:dyDescent="0.35">
      <c r="A200" s="50" t="s">
        <v>186</v>
      </c>
      <c r="B200" s="51">
        <v>21398.49</v>
      </c>
      <c r="AA200" s="2"/>
    </row>
    <row r="201" spans="1:27" ht="21" x14ac:dyDescent="0.35">
      <c r="A201" s="50" t="s">
        <v>187</v>
      </c>
      <c r="B201" s="51">
        <v>21465.91</v>
      </c>
      <c r="AA201" s="2"/>
    </row>
    <row r="202" spans="1:27" ht="21" x14ac:dyDescent="0.35">
      <c r="A202" s="50" t="s">
        <v>188</v>
      </c>
      <c r="B202" s="51">
        <v>35848.83</v>
      </c>
      <c r="AA202" s="2"/>
    </row>
    <row r="203" spans="1:27" ht="21" x14ac:dyDescent="0.35">
      <c r="A203" s="50" t="s">
        <v>189</v>
      </c>
      <c r="B203" s="51">
        <v>24162.27</v>
      </c>
      <c r="AA203" s="2"/>
    </row>
    <row r="204" spans="1:27" ht="21" x14ac:dyDescent="0.35">
      <c r="A204" s="50" t="s">
        <v>190</v>
      </c>
      <c r="B204" s="51">
        <v>47085.35</v>
      </c>
      <c r="AA204" s="2"/>
    </row>
    <row r="205" spans="1:27" ht="21" x14ac:dyDescent="0.35">
      <c r="A205" s="50" t="s">
        <v>191</v>
      </c>
      <c r="B205" s="51">
        <v>33950.660000000003</v>
      </c>
      <c r="AA205" s="2"/>
    </row>
    <row r="206" spans="1:27" ht="21" x14ac:dyDescent="0.35">
      <c r="A206" s="50" t="s">
        <v>192</v>
      </c>
      <c r="B206" s="51">
        <v>73536.44</v>
      </c>
      <c r="AA206" s="2"/>
    </row>
    <row r="207" spans="1:27" ht="21" x14ac:dyDescent="0.35">
      <c r="A207" s="50" t="s">
        <v>193</v>
      </c>
      <c r="B207" s="51">
        <v>49519.199999999997</v>
      </c>
      <c r="AA207" s="2"/>
    </row>
    <row r="208" spans="1:27" ht="21" x14ac:dyDescent="0.35">
      <c r="A208" s="50" t="s">
        <v>194</v>
      </c>
      <c r="B208" s="51">
        <v>56955.38</v>
      </c>
      <c r="AA208" s="2"/>
    </row>
    <row r="209" spans="1:27" ht="21" x14ac:dyDescent="0.35">
      <c r="A209" s="50" t="s">
        <v>195</v>
      </c>
      <c r="B209" s="51">
        <v>51861.64</v>
      </c>
      <c r="AA209" s="2"/>
    </row>
    <row r="210" spans="1:27" ht="21" x14ac:dyDescent="0.35">
      <c r="A210" s="50" t="s">
        <v>196</v>
      </c>
      <c r="B210" s="51">
        <v>27047.62</v>
      </c>
      <c r="AA210" s="2"/>
    </row>
    <row r="211" spans="1:27" ht="21" x14ac:dyDescent="0.35">
      <c r="A211" s="50" t="s">
        <v>197</v>
      </c>
      <c r="B211" s="51">
        <v>41499.449999999997</v>
      </c>
      <c r="AA211" s="2"/>
    </row>
    <row r="212" spans="1:27" ht="21" x14ac:dyDescent="0.35">
      <c r="A212" s="50" t="s">
        <v>198</v>
      </c>
      <c r="B212" s="51">
        <v>29294.44</v>
      </c>
      <c r="AA212" s="2"/>
    </row>
    <row r="213" spans="1:27" ht="21" x14ac:dyDescent="0.35">
      <c r="A213" s="50" t="s">
        <v>199</v>
      </c>
      <c r="B213" s="51">
        <v>27621.16</v>
      </c>
      <c r="AA213" s="2"/>
    </row>
    <row r="214" spans="1:27" ht="21" x14ac:dyDescent="0.35">
      <c r="A214" s="50" t="s">
        <v>200</v>
      </c>
      <c r="B214" s="51">
        <v>84095.039999999994</v>
      </c>
      <c r="AA214" s="2"/>
    </row>
    <row r="215" spans="1:27" ht="21" x14ac:dyDescent="0.35">
      <c r="A215" s="50" t="s">
        <v>38</v>
      </c>
      <c r="B215" s="51">
        <v>65387.26</v>
      </c>
      <c r="AA215" s="2"/>
    </row>
    <row r="216" spans="1:27" ht="21" x14ac:dyDescent="0.35">
      <c r="A216" s="50" t="s">
        <v>201</v>
      </c>
      <c r="B216" s="51">
        <v>51826.73</v>
      </c>
      <c r="AA216" s="2"/>
    </row>
    <row r="217" spans="1:27" ht="21" x14ac:dyDescent="0.35">
      <c r="A217" s="50" t="s">
        <v>202</v>
      </c>
      <c r="B217" s="51">
        <v>40074.629999999997</v>
      </c>
      <c r="AA217" s="2"/>
    </row>
    <row r="218" spans="1:27" ht="21" x14ac:dyDescent="0.35">
      <c r="A218" s="50" t="s">
        <v>203</v>
      </c>
      <c r="B218" s="51">
        <v>47407.88</v>
      </c>
      <c r="AA218" s="2"/>
    </row>
    <row r="219" spans="1:27" ht="21" x14ac:dyDescent="0.35">
      <c r="A219" s="50" t="s">
        <v>204</v>
      </c>
      <c r="B219" s="51">
        <v>54055.32</v>
      </c>
      <c r="AA219" s="2"/>
    </row>
    <row r="220" spans="1:27" ht="21" x14ac:dyDescent="0.35">
      <c r="A220" s="50" t="s">
        <v>205</v>
      </c>
      <c r="B220" s="51">
        <v>59897.31</v>
      </c>
      <c r="AA220" s="2"/>
    </row>
    <row r="221" spans="1:27" ht="21" x14ac:dyDescent="0.35">
      <c r="A221" s="50" t="s">
        <v>206</v>
      </c>
      <c r="B221" s="51">
        <v>35032.36</v>
      </c>
      <c r="AA221" s="2"/>
    </row>
    <row r="222" spans="1:27" ht="21" x14ac:dyDescent="0.35">
      <c r="A222" s="50" t="s">
        <v>207</v>
      </c>
      <c r="B222" s="51">
        <v>47921.81</v>
      </c>
      <c r="AA222" s="2"/>
    </row>
    <row r="223" spans="1:27" ht="21" x14ac:dyDescent="0.35">
      <c r="A223" s="50" t="s">
        <v>208</v>
      </c>
      <c r="B223" s="51">
        <v>39653.279999999999</v>
      </c>
      <c r="AA223" s="2"/>
    </row>
    <row r="224" spans="1:27" ht="21" x14ac:dyDescent="0.35">
      <c r="A224" s="50" t="s">
        <v>209</v>
      </c>
      <c r="B224" s="51">
        <v>24417.02</v>
      </c>
      <c r="AA224" s="2"/>
    </row>
    <row r="225" spans="1:27" ht="21" x14ac:dyDescent="0.35">
      <c r="A225" s="50" t="s">
        <v>210</v>
      </c>
      <c r="B225" s="51">
        <v>29657.89</v>
      </c>
      <c r="AA225" s="2"/>
    </row>
    <row r="226" spans="1:27" ht="21" x14ac:dyDescent="0.35">
      <c r="A226" s="50" t="s">
        <v>211</v>
      </c>
      <c r="B226" s="51">
        <v>83138.95</v>
      </c>
    </row>
    <row r="227" spans="1:27" ht="21" x14ac:dyDescent="0.35">
      <c r="A227" s="50" t="s">
        <v>212</v>
      </c>
      <c r="B227" s="51">
        <v>50841.22</v>
      </c>
    </row>
    <row r="228" spans="1:27" ht="21" x14ac:dyDescent="0.35">
      <c r="A228" s="50" t="s">
        <v>213</v>
      </c>
      <c r="B228" s="51">
        <v>79669.240000000005</v>
      </c>
    </row>
    <row r="229" spans="1:27" ht="21" x14ac:dyDescent="0.35">
      <c r="A229" s="50" t="s">
        <v>214</v>
      </c>
      <c r="B229" s="51">
        <v>61821.82</v>
      </c>
    </row>
    <row r="230" spans="1:27" ht="21" x14ac:dyDescent="0.35">
      <c r="A230" s="50" t="s">
        <v>215</v>
      </c>
      <c r="B230" s="51">
        <v>28144.55</v>
      </c>
    </row>
    <row r="231" spans="1:27" ht="21" x14ac:dyDescent="0.35">
      <c r="A231" s="50" t="s">
        <v>632</v>
      </c>
      <c r="B231" s="51">
        <v>29988.639999999999</v>
      </c>
    </row>
    <row r="232" spans="1:27" ht="21" x14ac:dyDescent="0.35">
      <c r="A232" s="50" t="s">
        <v>633</v>
      </c>
      <c r="B232" s="51">
        <v>38924.559999999998</v>
      </c>
    </row>
    <row r="233" spans="1:27" ht="21" x14ac:dyDescent="0.35">
      <c r="A233" s="50" t="s">
        <v>634</v>
      </c>
      <c r="B233" s="51">
        <v>71467.199999999997</v>
      </c>
    </row>
    <row r="234" spans="1:27" ht="21" x14ac:dyDescent="0.35">
      <c r="A234" s="50" t="s">
        <v>635</v>
      </c>
      <c r="B234" s="51">
        <v>52552.43</v>
      </c>
    </row>
    <row r="235" spans="1:27" ht="21" x14ac:dyDescent="0.35">
      <c r="A235" s="50" t="s">
        <v>636</v>
      </c>
      <c r="B235" s="51">
        <v>52261.79</v>
      </c>
    </row>
    <row r="236" spans="1:27" ht="21" x14ac:dyDescent="0.35">
      <c r="A236" s="50" t="s">
        <v>637</v>
      </c>
      <c r="B236" s="51">
        <v>42220.95</v>
      </c>
    </row>
    <row r="237" spans="1:27" ht="21" x14ac:dyDescent="0.35">
      <c r="A237" s="50" t="s">
        <v>638</v>
      </c>
      <c r="B237" s="51">
        <v>44935.61</v>
      </c>
    </row>
    <row r="238" spans="1:27" ht="21" x14ac:dyDescent="0.35">
      <c r="A238" s="50" t="s">
        <v>639</v>
      </c>
      <c r="B238" s="51">
        <v>30673.34</v>
      </c>
    </row>
    <row r="239" spans="1:27" ht="21" x14ac:dyDescent="0.35">
      <c r="A239" s="50" t="s">
        <v>640</v>
      </c>
      <c r="B239" s="51">
        <v>42793.16</v>
      </c>
    </row>
    <row r="240" spans="1:27" ht="21" x14ac:dyDescent="0.35">
      <c r="A240" s="50" t="s">
        <v>641</v>
      </c>
      <c r="B240" s="51">
        <v>77048.179999999993</v>
      </c>
    </row>
    <row r="241" spans="1:2" ht="21" x14ac:dyDescent="0.35">
      <c r="A241" s="50" t="s">
        <v>642</v>
      </c>
      <c r="B241" s="51">
        <v>46665.42</v>
      </c>
    </row>
    <row r="242" spans="1:2" ht="21" x14ac:dyDescent="0.35">
      <c r="A242" s="50" t="s">
        <v>643</v>
      </c>
      <c r="B242" s="51">
        <v>44643.93</v>
      </c>
    </row>
    <row r="243" spans="1:2" ht="21" x14ac:dyDescent="0.35">
      <c r="A243" s="50" t="s">
        <v>644</v>
      </c>
      <c r="B243" s="51">
        <v>38081.24</v>
      </c>
    </row>
    <row r="244" spans="1:2" ht="21" x14ac:dyDescent="0.35">
      <c r="A244" s="50" t="s">
        <v>645</v>
      </c>
      <c r="B244" s="51">
        <v>28360.15</v>
      </c>
    </row>
    <row r="245" spans="1:2" ht="21" x14ac:dyDescent="0.35">
      <c r="A245" s="50" t="s">
        <v>646</v>
      </c>
      <c r="B245" s="51">
        <v>39436.29</v>
      </c>
    </row>
    <row r="246" spans="1:2" ht="21" x14ac:dyDescent="0.35">
      <c r="A246" s="50" t="s">
        <v>647</v>
      </c>
      <c r="B246" s="51">
        <v>52032.11</v>
      </c>
    </row>
    <row r="247" spans="1:2" ht="21" x14ac:dyDescent="0.35">
      <c r="A247" s="50" t="s">
        <v>648</v>
      </c>
      <c r="B247" s="51">
        <v>51972.76</v>
      </c>
    </row>
    <row r="248" spans="1:2" ht="21" x14ac:dyDescent="0.35">
      <c r="A248" s="50" t="s">
        <v>649</v>
      </c>
      <c r="B248" s="51">
        <v>36703.199999999997</v>
      </c>
    </row>
    <row r="249" spans="1:2" ht="21" x14ac:dyDescent="0.35">
      <c r="A249" s="50" t="s">
        <v>650</v>
      </c>
      <c r="B249" s="51">
        <v>100705.59</v>
      </c>
    </row>
    <row r="250" spans="1:2" ht="21" x14ac:dyDescent="0.35">
      <c r="A250" s="50" t="s">
        <v>651</v>
      </c>
      <c r="B250" s="51">
        <v>29477.73</v>
      </c>
    </row>
  </sheetData>
  <mergeCells count="2">
    <mergeCell ref="A25:C25"/>
    <mergeCell ref="A41:B41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FBB3-A3EB-43F7-AA49-E1ECC9C39FC3}">
  <dimension ref="A1:AL86"/>
  <sheetViews>
    <sheetView workbookViewId="0"/>
  </sheetViews>
  <sheetFormatPr defaultRowHeight="15" x14ac:dyDescent="0.25"/>
  <cols>
    <col min="1" max="1" width="16.28515625" customWidth="1"/>
    <col min="2" max="4" width="20.7109375" customWidth="1"/>
    <col min="5" max="6" width="11.28515625" customWidth="1"/>
    <col min="7" max="10" width="20.7109375" customWidth="1"/>
  </cols>
  <sheetData>
    <row r="1" spans="1:38" ht="21" x14ac:dyDescent="0.35">
      <c r="A1" s="42" t="s">
        <v>26</v>
      </c>
      <c r="B1" s="43" t="s">
        <v>602</v>
      </c>
      <c r="C1" s="1"/>
      <c r="D1" s="1"/>
    </row>
    <row r="2" spans="1:38" ht="18.75" x14ac:dyDescent="0.3">
      <c r="A2" s="5"/>
      <c r="B2" s="21"/>
    </row>
    <row r="3" spans="1:38" ht="26.25" customHeight="1" x14ac:dyDescent="0.4">
      <c r="A3" s="60" t="s">
        <v>603</v>
      </c>
      <c r="B3" s="60"/>
      <c r="C3" s="60"/>
      <c r="D3" s="60"/>
      <c r="E3" s="60"/>
      <c r="F3" s="60"/>
      <c r="AH3" s="22"/>
    </row>
    <row r="4" spans="1:38" ht="15" customHeight="1" x14ac:dyDescent="0.25">
      <c r="B4" s="23" t="s">
        <v>604</v>
      </c>
      <c r="C4" s="24" t="s">
        <v>605</v>
      </c>
      <c r="D4" s="24" t="s">
        <v>606</v>
      </c>
      <c r="F4" s="2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H4" s="25"/>
      <c r="AI4" s="25"/>
      <c r="AJ4" s="25"/>
      <c r="AK4" s="25"/>
      <c r="AL4" s="25"/>
    </row>
    <row r="5" spans="1:38" ht="15" customHeight="1" x14ac:dyDescent="0.25">
      <c r="A5" s="3">
        <v>1990</v>
      </c>
      <c r="B5" s="26">
        <v>8991.85</v>
      </c>
      <c r="C5" s="26">
        <v>1526.41</v>
      </c>
      <c r="D5" s="26">
        <v>37062.129999999997</v>
      </c>
      <c r="F5" s="44"/>
      <c r="G5" s="44"/>
      <c r="H5" s="4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H5" s="25"/>
      <c r="AI5" s="25"/>
      <c r="AJ5" s="25"/>
      <c r="AK5" s="25"/>
      <c r="AL5" s="25"/>
    </row>
    <row r="6" spans="1:38" ht="15" customHeight="1" x14ac:dyDescent="0.25">
      <c r="A6" s="3">
        <v>1991</v>
      </c>
      <c r="B6" s="26">
        <v>9538.65</v>
      </c>
      <c r="C6" s="26">
        <v>1645.67</v>
      </c>
      <c r="D6" s="26">
        <v>36543.08</v>
      </c>
      <c r="F6" s="44"/>
      <c r="G6" s="44"/>
      <c r="H6" s="4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H6" s="25"/>
      <c r="AI6" s="25"/>
      <c r="AJ6" s="25"/>
      <c r="AK6" s="25"/>
      <c r="AL6" s="25"/>
    </row>
    <row r="7" spans="1:38" ht="15" customHeight="1" x14ac:dyDescent="0.25">
      <c r="A7" s="3">
        <v>1992</v>
      </c>
      <c r="B7" s="26">
        <v>10437.98</v>
      </c>
      <c r="C7" s="26">
        <v>1856.72</v>
      </c>
      <c r="D7" s="26">
        <v>37321.129999999997</v>
      </c>
      <c r="F7" s="44"/>
      <c r="G7" s="44"/>
      <c r="H7" s="4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H7" s="25"/>
      <c r="AI7" s="25"/>
      <c r="AJ7" s="25"/>
      <c r="AK7" s="25"/>
      <c r="AL7" s="25"/>
    </row>
    <row r="8" spans="1:38" ht="15" customHeight="1" x14ac:dyDescent="0.25">
      <c r="A8" s="3">
        <v>1993</v>
      </c>
      <c r="B8" s="26">
        <v>10956.11</v>
      </c>
      <c r="C8" s="26">
        <v>2090.04</v>
      </c>
      <c r="D8" s="26">
        <v>37843.57</v>
      </c>
      <c r="F8" s="44"/>
      <c r="G8" s="44"/>
      <c r="H8" s="4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H8" s="25"/>
      <c r="AI8" s="25"/>
      <c r="AJ8" s="25"/>
      <c r="AK8" s="25"/>
      <c r="AL8" s="25"/>
    </row>
    <row r="9" spans="1:38" ht="15" customHeight="1" x14ac:dyDescent="0.25">
      <c r="A9" s="3">
        <v>1994</v>
      </c>
      <c r="B9" s="26">
        <v>11336.78</v>
      </c>
      <c r="C9" s="26">
        <v>2336.2800000000002</v>
      </c>
      <c r="D9" s="26">
        <v>38891.699999999997</v>
      </c>
      <c r="F9" s="44"/>
      <c r="G9" s="44"/>
      <c r="H9" s="44"/>
      <c r="AH9" s="25"/>
      <c r="AI9" s="25"/>
      <c r="AJ9" s="25"/>
      <c r="AK9" s="25"/>
      <c r="AL9" s="25"/>
    </row>
    <row r="10" spans="1:38" ht="15" customHeight="1" x14ac:dyDescent="0.25">
      <c r="A10" s="3">
        <v>1995</v>
      </c>
      <c r="B10" s="26">
        <v>12172.26</v>
      </c>
      <c r="C10" s="26">
        <v>2564.0700000000002</v>
      </c>
      <c r="D10" s="26">
        <v>39476.269999999997</v>
      </c>
      <c r="F10" s="44"/>
      <c r="G10" s="44"/>
      <c r="H10" s="44"/>
      <c r="AH10" s="25"/>
      <c r="AI10" s="25"/>
      <c r="AJ10" s="25"/>
      <c r="AK10" s="25"/>
      <c r="AL10" s="25"/>
    </row>
    <row r="11" spans="1:38" ht="15" customHeight="1" x14ac:dyDescent="0.25">
      <c r="A11" s="3">
        <v>1996</v>
      </c>
      <c r="B11" s="26">
        <v>12819.9</v>
      </c>
      <c r="C11" s="26">
        <v>2789.25</v>
      </c>
      <c r="D11" s="26">
        <v>40500.800000000003</v>
      </c>
      <c r="F11" s="44"/>
      <c r="G11" s="44"/>
      <c r="H11" s="44"/>
      <c r="AH11" s="25"/>
      <c r="AI11" s="25"/>
      <c r="AJ11" s="25"/>
      <c r="AK11" s="25"/>
      <c r="AL11" s="25"/>
    </row>
    <row r="12" spans="1:38" ht="15" customHeight="1" x14ac:dyDescent="0.25">
      <c r="A12" s="3">
        <v>1997</v>
      </c>
      <c r="B12" s="26">
        <v>13587.51</v>
      </c>
      <c r="C12" s="26">
        <v>3015.7</v>
      </c>
      <c r="D12" s="26">
        <v>41811.64</v>
      </c>
      <c r="F12" s="44"/>
      <c r="G12" s="44"/>
      <c r="H12" s="44"/>
      <c r="AH12" s="25"/>
      <c r="AI12" s="25"/>
      <c r="AJ12" s="25"/>
      <c r="AK12" s="25"/>
      <c r="AL12" s="25"/>
    </row>
    <row r="13" spans="1:38" ht="15" customHeight="1" x14ac:dyDescent="0.25">
      <c r="A13" s="3">
        <v>1998</v>
      </c>
      <c r="B13" s="26">
        <v>13991.42</v>
      </c>
      <c r="C13" s="26">
        <v>3221</v>
      </c>
      <c r="D13" s="26">
        <v>43166.080000000002</v>
      </c>
      <c r="F13" s="44"/>
      <c r="G13" s="44"/>
      <c r="H13" s="44"/>
      <c r="AH13" s="25"/>
      <c r="AI13" s="25"/>
      <c r="AJ13" s="25"/>
      <c r="AK13" s="25"/>
      <c r="AL13" s="25"/>
    </row>
    <row r="14" spans="1:38" ht="15" customHeight="1" x14ac:dyDescent="0.25">
      <c r="A14" s="3">
        <v>1999</v>
      </c>
      <c r="B14" s="26">
        <v>13758.91</v>
      </c>
      <c r="C14" s="26">
        <v>3438.07</v>
      </c>
      <c r="D14" s="26">
        <v>44672.55</v>
      </c>
      <c r="F14" s="44"/>
      <c r="G14" s="44"/>
      <c r="H14" s="44"/>
      <c r="AH14" s="25"/>
      <c r="AI14" s="25"/>
      <c r="AJ14" s="25"/>
      <c r="AK14" s="25"/>
      <c r="AL14" s="25"/>
    </row>
    <row r="15" spans="1:38" ht="15" customHeight="1" x14ac:dyDescent="0.25">
      <c r="A15" s="3">
        <v>2000</v>
      </c>
      <c r="B15" s="26">
        <v>14315.43</v>
      </c>
      <c r="C15" s="26">
        <v>3700.74</v>
      </c>
      <c r="D15" s="26">
        <v>45986.05</v>
      </c>
      <c r="F15" s="44"/>
      <c r="G15" s="44"/>
      <c r="H15" s="44"/>
      <c r="AH15" s="25"/>
      <c r="AI15" s="25"/>
      <c r="AJ15" s="25"/>
      <c r="AK15" s="25"/>
      <c r="AL15" s="25"/>
    </row>
    <row r="16" spans="1:38" ht="15" customHeight="1" x14ac:dyDescent="0.25">
      <c r="A16" s="3">
        <v>2001</v>
      </c>
      <c r="B16" s="26">
        <v>14613.8</v>
      </c>
      <c r="C16" s="26">
        <v>3980.36</v>
      </c>
      <c r="D16" s="26">
        <v>45977.55</v>
      </c>
      <c r="F16" s="44"/>
      <c r="G16" s="44"/>
      <c r="H16" s="44"/>
      <c r="AH16" s="25"/>
      <c r="AI16" s="25"/>
      <c r="AJ16" s="25"/>
      <c r="AK16" s="25"/>
      <c r="AL16" s="25"/>
    </row>
    <row r="17" spans="1:38" ht="15" customHeight="1" x14ac:dyDescent="0.25">
      <c r="A17" s="3">
        <v>2002</v>
      </c>
      <c r="B17" s="26">
        <v>14895.54</v>
      </c>
      <c r="C17" s="26">
        <v>4314.79</v>
      </c>
      <c r="D17" s="26">
        <v>46366.58</v>
      </c>
      <c r="E17" s="27"/>
      <c r="F17" s="44"/>
      <c r="G17" s="44"/>
      <c r="H17" s="44"/>
      <c r="AH17" s="25"/>
      <c r="AI17" s="25"/>
      <c r="AJ17" s="25"/>
      <c r="AK17" s="25"/>
      <c r="AL17" s="25"/>
    </row>
    <row r="18" spans="1:38" ht="15" customHeight="1" x14ac:dyDescent="0.25">
      <c r="A18" s="3">
        <v>2003</v>
      </c>
      <c r="B18" s="26">
        <v>15332.3</v>
      </c>
      <c r="C18" s="26">
        <v>4718.33</v>
      </c>
      <c r="D18" s="26">
        <v>47260.04</v>
      </c>
      <c r="F18" s="44"/>
      <c r="G18" s="44"/>
      <c r="H18" s="44"/>
      <c r="AH18" s="25"/>
      <c r="AI18" s="25"/>
      <c r="AJ18" s="25"/>
      <c r="AK18" s="25"/>
      <c r="AL18" s="25"/>
    </row>
    <row r="19" spans="1:38" ht="15" customHeight="1" x14ac:dyDescent="0.25">
      <c r="A19" s="3">
        <v>2004</v>
      </c>
      <c r="B19" s="26">
        <v>16258.39</v>
      </c>
      <c r="C19" s="26">
        <v>5164.6400000000003</v>
      </c>
      <c r="D19" s="26">
        <v>48597.34</v>
      </c>
      <c r="F19" s="44"/>
      <c r="G19" s="44"/>
      <c r="H19" s="44"/>
      <c r="AH19" s="25"/>
      <c r="AI19" s="25"/>
      <c r="AJ19" s="25"/>
      <c r="AK19" s="25"/>
      <c r="AL19" s="25"/>
    </row>
    <row r="20" spans="1:38" ht="15" customHeight="1" x14ac:dyDescent="0.25">
      <c r="A20" s="3">
        <v>2005</v>
      </c>
      <c r="B20" s="26">
        <v>17007.580000000002</v>
      </c>
      <c r="C20" s="26">
        <v>5719.46</v>
      </c>
      <c r="D20" s="26">
        <v>49762.239999999998</v>
      </c>
      <c r="F20" s="44"/>
      <c r="G20" s="44"/>
      <c r="H20" s="44"/>
      <c r="AH20" s="25"/>
      <c r="AI20" s="25"/>
      <c r="AJ20" s="25"/>
      <c r="AK20" s="25"/>
      <c r="AL20" s="25"/>
    </row>
    <row r="21" spans="1:38" ht="15" customHeight="1" x14ac:dyDescent="0.25">
      <c r="A21" s="3">
        <v>2006</v>
      </c>
      <c r="B21" s="26">
        <v>17890.599999999999</v>
      </c>
      <c r="C21" s="26">
        <v>6411.04</v>
      </c>
      <c r="D21" s="26">
        <v>50598.95</v>
      </c>
      <c r="F21" s="44"/>
      <c r="G21" s="44"/>
      <c r="H21" s="44"/>
      <c r="AH21" s="25"/>
      <c r="AI21" s="25"/>
      <c r="AJ21" s="25"/>
      <c r="AK21" s="25"/>
      <c r="AL21" s="25"/>
    </row>
    <row r="22" spans="1:38" ht="15" customHeight="1" x14ac:dyDescent="0.25">
      <c r="A22" s="3">
        <v>2007</v>
      </c>
      <c r="B22" s="26">
        <v>18572.57</v>
      </c>
      <c r="C22" s="26">
        <v>7285.27</v>
      </c>
      <c r="D22" s="26">
        <v>51011.43</v>
      </c>
      <c r="F22" s="44"/>
      <c r="G22" s="44"/>
      <c r="H22" s="44"/>
      <c r="AH22" s="25"/>
      <c r="AI22" s="25"/>
      <c r="AJ22" s="25"/>
      <c r="AK22" s="25"/>
      <c r="AL22" s="25"/>
    </row>
    <row r="23" spans="1:38" ht="15" customHeight="1" x14ac:dyDescent="0.25">
      <c r="A23" s="3">
        <v>2008</v>
      </c>
      <c r="B23" s="26">
        <v>19031.62</v>
      </c>
      <c r="C23" s="26">
        <v>7947.79</v>
      </c>
      <c r="D23" s="26">
        <v>50383.839999999997</v>
      </c>
      <c r="F23" s="44"/>
      <c r="G23" s="44"/>
      <c r="H23" s="44"/>
      <c r="AH23" s="25"/>
      <c r="AI23" s="25"/>
      <c r="AJ23" s="25"/>
      <c r="AK23" s="25"/>
      <c r="AL23" s="25"/>
    </row>
    <row r="24" spans="1:38" ht="15" customHeight="1" x14ac:dyDescent="0.25">
      <c r="A24" s="3">
        <v>2009</v>
      </c>
      <c r="B24" s="26">
        <v>18547.46</v>
      </c>
      <c r="C24" s="26">
        <v>8651.73</v>
      </c>
      <c r="D24" s="26">
        <v>48557.87</v>
      </c>
      <c r="F24" s="44"/>
      <c r="G24" s="44"/>
      <c r="H24" s="44"/>
      <c r="AH24" s="25"/>
      <c r="AI24" s="25"/>
      <c r="AJ24" s="25"/>
      <c r="AK24" s="25"/>
      <c r="AL24" s="25"/>
    </row>
    <row r="25" spans="1:38" ht="15" customHeight="1" x14ac:dyDescent="0.25">
      <c r="A25" s="3">
        <v>2010</v>
      </c>
      <c r="B25" s="26">
        <v>19442.05</v>
      </c>
      <c r="C25" s="26">
        <v>9525.82</v>
      </c>
      <c r="D25" s="26">
        <v>49374.18</v>
      </c>
      <c r="F25" s="44"/>
      <c r="G25" s="44"/>
      <c r="H25" s="44"/>
      <c r="AH25" s="25"/>
      <c r="AI25" s="25"/>
      <c r="AJ25" s="25"/>
      <c r="AK25" s="25"/>
      <c r="AL25" s="25"/>
    </row>
    <row r="26" spans="1:38" ht="15" customHeight="1" x14ac:dyDescent="0.25">
      <c r="A26" s="3">
        <v>2011</v>
      </c>
      <c r="B26" s="26">
        <v>20437.7</v>
      </c>
      <c r="C26" s="26">
        <v>10384.370000000001</v>
      </c>
      <c r="D26" s="26">
        <v>49793.71</v>
      </c>
      <c r="F26" s="44"/>
      <c r="G26" s="44"/>
      <c r="H26" s="44"/>
      <c r="AH26" s="25"/>
      <c r="AI26" s="25"/>
      <c r="AJ26" s="25"/>
      <c r="AK26" s="25"/>
      <c r="AL26" s="25"/>
    </row>
    <row r="27" spans="1:38" ht="15" customHeight="1" x14ac:dyDescent="0.25">
      <c r="A27" s="3">
        <v>2012</v>
      </c>
      <c r="B27" s="26">
        <v>21330.240000000002</v>
      </c>
      <c r="C27" s="26">
        <v>11145.75</v>
      </c>
      <c r="D27" s="26">
        <v>50520.35</v>
      </c>
      <c r="F27" s="44"/>
      <c r="G27" s="44"/>
      <c r="H27" s="44"/>
      <c r="AH27" s="25"/>
      <c r="AI27" s="25"/>
      <c r="AJ27" s="25"/>
      <c r="AK27" s="25"/>
      <c r="AL27" s="25"/>
    </row>
    <row r="28" spans="1:38" ht="15" customHeight="1" x14ac:dyDescent="0.25">
      <c r="A28" s="3">
        <v>2013</v>
      </c>
      <c r="B28" s="26">
        <v>21998.31</v>
      </c>
      <c r="C28" s="26">
        <v>11951.25</v>
      </c>
      <c r="D28" s="26">
        <v>51003.69</v>
      </c>
      <c r="F28" s="44"/>
      <c r="G28" s="44"/>
      <c r="H28" s="44"/>
      <c r="AH28" s="25"/>
      <c r="AI28" s="25"/>
      <c r="AJ28" s="25"/>
      <c r="AK28" s="25"/>
      <c r="AL28" s="25"/>
    </row>
    <row r="29" spans="1:38" ht="15" customHeight="1" x14ac:dyDescent="0.25">
      <c r="A29" s="3">
        <v>2014</v>
      </c>
      <c r="B29" s="26">
        <v>22195.27</v>
      </c>
      <c r="C29" s="26">
        <v>12758.65</v>
      </c>
      <c r="D29" s="26">
        <v>51921.98</v>
      </c>
      <c r="F29" s="44"/>
      <c r="G29" s="44"/>
      <c r="H29" s="44"/>
      <c r="AH29" s="25"/>
      <c r="AI29" s="25"/>
      <c r="AJ29" s="25"/>
      <c r="AK29" s="25"/>
      <c r="AL29" s="25"/>
    </row>
    <row r="30" spans="1:38" ht="15" customHeight="1" x14ac:dyDescent="0.25">
      <c r="A30" s="3">
        <v>2015</v>
      </c>
      <c r="B30" s="26">
        <v>22516.61</v>
      </c>
      <c r="C30" s="26">
        <v>13569.89</v>
      </c>
      <c r="D30" s="26">
        <v>53005.64</v>
      </c>
      <c r="F30" s="44"/>
      <c r="G30" s="44"/>
      <c r="H30" s="44"/>
      <c r="AH30" s="25"/>
      <c r="AI30" s="25"/>
      <c r="AJ30" s="25"/>
      <c r="AK30" s="25"/>
      <c r="AL30" s="25"/>
    </row>
    <row r="31" spans="1:38" ht="15" customHeight="1" x14ac:dyDescent="0.25">
      <c r="A31" s="3">
        <v>2016</v>
      </c>
      <c r="B31" s="26">
        <v>22614.39</v>
      </c>
      <c r="C31" s="26">
        <v>14400.89</v>
      </c>
      <c r="D31" s="26">
        <v>53399.360000000001</v>
      </c>
      <c r="F31" s="44"/>
      <c r="G31" s="44"/>
      <c r="H31" s="44"/>
      <c r="AH31" s="25"/>
      <c r="AI31" s="25"/>
      <c r="AJ31" s="25"/>
      <c r="AK31" s="25"/>
      <c r="AL31" s="25"/>
    </row>
    <row r="32" spans="1:38" ht="15" customHeight="1" x14ac:dyDescent="0.25">
      <c r="A32" s="3">
        <v>2017</v>
      </c>
      <c r="B32" s="26">
        <v>22767.040000000001</v>
      </c>
      <c r="C32" s="26">
        <v>15308.71</v>
      </c>
      <c r="D32" s="26">
        <v>54225.45</v>
      </c>
      <c r="F32" s="44"/>
      <c r="G32" s="44"/>
      <c r="H32" s="44"/>
    </row>
    <row r="33" spans="1:10" ht="15" customHeight="1" x14ac:dyDescent="0.3">
      <c r="A33" s="3">
        <v>2018</v>
      </c>
      <c r="B33" s="47">
        <v>23948.65</v>
      </c>
      <c r="C33" s="47">
        <v>16570.150000000001</v>
      </c>
      <c r="D33" s="47">
        <v>57305.46</v>
      </c>
      <c r="G33" s="5"/>
      <c r="H33" s="46"/>
      <c r="I33" s="46"/>
      <c r="J33" s="46"/>
    </row>
    <row r="34" spans="1:10" ht="15" customHeight="1" x14ac:dyDescent="0.3">
      <c r="A34" s="3">
        <v>2019</v>
      </c>
      <c r="B34" s="47">
        <v>24861.09</v>
      </c>
      <c r="C34" s="47">
        <v>17836.11</v>
      </c>
      <c r="D34" s="47">
        <v>60067.58</v>
      </c>
      <c r="G34" s="5"/>
      <c r="H34" s="46"/>
      <c r="I34" s="46"/>
      <c r="J34" s="46"/>
    </row>
    <row r="35" spans="1:10" ht="15" customHeight="1" x14ac:dyDescent="0.3">
      <c r="A35" s="3">
        <v>2020</v>
      </c>
      <c r="B35" s="47">
        <v>25475.16</v>
      </c>
      <c r="C35" s="47">
        <v>18743.97</v>
      </c>
      <c r="D35" s="47">
        <v>61130.78</v>
      </c>
      <c r="G35" s="5"/>
      <c r="H35" s="46"/>
      <c r="I35" s="46"/>
      <c r="J35" s="46"/>
    </row>
    <row r="36" spans="1:10" ht="15" customHeight="1" x14ac:dyDescent="0.3">
      <c r="A36" s="3">
        <v>2021</v>
      </c>
      <c r="B36" s="47">
        <v>24828.09</v>
      </c>
      <c r="C36" s="47">
        <v>19842.37</v>
      </c>
      <c r="D36" s="47">
        <v>61301.95</v>
      </c>
      <c r="G36" s="5"/>
      <c r="H36" s="46"/>
      <c r="I36" s="46"/>
      <c r="J36" s="46"/>
    </row>
    <row r="37" spans="1:10" ht="15" customHeight="1" x14ac:dyDescent="0.25">
      <c r="C37" s="28"/>
      <c r="D37" s="28"/>
    </row>
    <row r="38" spans="1:10" ht="15" customHeight="1" x14ac:dyDescent="0.25">
      <c r="B38" t="s">
        <v>627</v>
      </c>
    </row>
    <row r="39" spans="1:10" ht="15" customHeight="1" x14ac:dyDescent="0.25"/>
    <row r="40" spans="1:10" ht="15" customHeight="1" x14ac:dyDescent="0.25"/>
    <row r="41" spans="1:10" ht="15" customHeight="1" x14ac:dyDescent="0.25"/>
    <row r="42" spans="1:10" ht="15" customHeight="1" x14ac:dyDescent="0.3">
      <c r="B42" s="5" t="s">
        <v>607</v>
      </c>
      <c r="H42" s="5" t="s">
        <v>608</v>
      </c>
    </row>
    <row r="43" spans="1:10" ht="15" customHeight="1" x14ac:dyDescent="0.25">
      <c r="B43" s="23" t="s">
        <v>604</v>
      </c>
      <c r="C43" s="24" t="s">
        <v>605</v>
      </c>
      <c r="D43" s="24" t="s">
        <v>606</v>
      </c>
      <c r="H43" s="23" t="s">
        <v>604</v>
      </c>
      <c r="I43" s="24" t="s">
        <v>605</v>
      </c>
      <c r="J43" s="24" t="s">
        <v>606</v>
      </c>
    </row>
    <row r="44" spans="1:10" ht="15" customHeight="1" x14ac:dyDescent="0.3">
      <c r="A44">
        <v>1990</v>
      </c>
      <c r="B44" s="5"/>
      <c r="G44">
        <v>1990</v>
      </c>
      <c r="H44" s="5"/>
    </row>
    <row r="45" spans="1:10" ht="15" customHeight="1" x14ac:dyDescent="0.25">
      <c r="A45">
        <v>1991</v>
      </c>
      <c r="B45" s="29">
        <f t="shared" ref="B45:D60" si="0">B6/B5</f>
        <v>1.0608106229530074</v>
      </c>
      <c r="C45" s="29">
        <f t="shared" si="0"/>
        <v>1.0781310394979069</v>
      </c>
      <c r="D45" s="29">
        <f t="shared" si="0"/>
        <v>0.98599513843375985</v>
      </c>
      <c r="G45">
        <v>1991</v>
      </c>
      <c r="H45" s="29">
        <f t="shared" ref="H45:J71" si="1">B45-1</f>
        <v>6.0810622953007432E-2</v>
      </c>
      <c r="I45" s="29">
        <f t="shared" si="1"/>
        <v>7.8131039497906896E-2</v>
      </c>
      <c r="J45" s="29">
        <f t="shared" si="1"/>
        <v>-1.4004861566240145E-2</v>
      </c>
    </row>
    <row r="46" spans="1:10" ht="15" customHeight="1" x14ac:dyDescent="0.25">
      <c r="A46">
        <v>1992</v>
      </c>
      <c r="B46" s="29">
        <f t="shared" si="0"/>
        <v>1.0942827339298538</v>
      </c>
      <c r="C46" s="29">
        <f t="shared" si="0"/>
        <v>1.1282456385545097</v>
      </c>
      <c r="D46" s="29">
        <f t="shared" si="0"/>
        <v>1.0212913087785702</v>
      </c>
      <c r="G46">
        <v>1992</v>
      </c>
      <c r="H46" s="29">
        <f t="shared" si="1"/>
        <v>9.4282733929853757E-2</v>
      </c>
      <c r="I46" s="29">
        <f t="shared" si="1"/>
        <v>0.12824563855450966</v>
      </c>
      <c r="J46" s="29">
        <f>D46-1</f>
        <v>2.1291308778570217E-2</v>
      </c>
    </row>
    <row r="47" spans="1:10" ht="15" customHeight="1" x14ac:dyDescent="0.25">
      <c r="A47">
        <v>1993</v>
      </c>
      <c r="B47" s="29">
        <f t="shared" si="0"/>
        <v>1.0496389148091874</v>
      </c>
      <c r="C47" s="29">
        <f t="shared" si="0"/>
        <v>1.1256624585290189</v>
      </c>
      <c r="D47" s="29">
        <f t="shared" si="0"/>
        <v>1.0139985043325324</v>
      </c>
      <c r="G47">
        <v>1993</v>
      </c>
      <c r="H47" s="29">
        <f t="shared" si="1"/>
        <v>4.9638914809187362E-2</v>
      </c>
      <c r="I47" s="29">
        <f t="shared" si="1"/>
        <v>0.12566245852901892</v>
      </c>
      <c r="J47" s="29">
        <f>D47-1</f>
        <v>1.3998504332532358E-2</v>
      </c>
    </row>
    <row r="48" spans="1:10" ht="15" customHeight="1" x14ac:dyDescent="0.25">
      <c r="A48">
        <v>1994</v>
      </c>
      <c r="B48" s="29">
        <f t="shared" si="0"/>
        <v>1.0347449961710862</v>
      </c>
      <c r="C48" s="29">
        <f t="shared" si="0"/>
        <v>1.1178159269679051</v>
      </c>
      <c r="D48" s="29">
        <f t="shared" si="0"/>
        <v>1.0276963827672705</v>
      </c>
      <c r="G48">
        <v>1994</v>
      </c>
      <c r="H48" s="29">
        <f t="shared" si="1"/>
        <v>3.4744996171086173E-2</v>
      </c>
      <c r="I48" s="29">
        <f t="shared" si="1"/>
        <v>0.1178159269679051</v>
      </c>
      <c r="J48" s="29">
        <f>D48-1</f>
        <v>2.7696382767270489E-2</v>
      </c>
    </row>
    <row r="49" spans="1:10" ht="15" customHeight="1" x14ac:dyDescent="0.25">
      <c r="A49">
        <v>1995</v>
      </c>
      <c r="B49" s="29">
        <f t="shared" si="0"/>
        <v>1.073696411150256</v>
      </c>
      <c r="C49" s="29">
        <f t="shared" si="0"/>
        <v>1.097501155683394</v>
      </c>
      <c r="D49" s="29">
        <f t="shared" si="0"/>
        <v>1.0150307134941388</v>
      </c>
      <c r="G49">
        <v>1995</v>
      </c>
      <c r="H49" s="29">
        <f t="shared" si="1"/>
        <v>7.3696411150256047E-2</v>
      </c>
      <c r="I49" s="29">
        <f t="shared" si="1"/>
        <v>9.7501155683394014E-2</v>
      </c>
      <c r="J49" s="29">
        <f t="shared" si="1"/>
        <v>1.5030713494138759E-2</v>
      </c>
    </row>
    <row r="50" spans="1:10" ht="15" customHeight="1" x14ac:dyDescent="0.25">
      <c r="A50">
        <v>1996</v>
      </c>
      <c r="B50" s="29">
        <f t="shared" si="0"/>
        <v>1.0532062246452178</v>
      </c>
      <c r="C50" s="29">
        <f t="shared" si="0"/>
        <v>1.0878213153307046</v>
      </c>
      <c r="D50" s="29">
        <f t="shared" si="0"/>
        <v>1.0259530599015563</v>
      </c>
      <c r="G50">
        <v>1996</v>
      </c>
      <c r="H50" s="29">
        <f t="shared" si="1"/>
        <v>5.3206224645217848E-2</v>
      </c>
      <c r="I50" s="29">
        <f t="shared" si="1"/>
        <v>8.7821315330704586E-2</v>
      </c>
      <c r="J50" s="29">
        <f t="shared" si="1"/>
        <v>2.5953059901556275E-2</v>
      </c>
    </row>
    <row r="51" spans="1:10" ht="15" customHeight="1" x14ac:dyDescent="0.25">
      <c r="A51">
        <v>1997</v>
      </c>
      <c r="B51" s="29">
        <f t="shared" si="0"/>
        <v>1.0598764420939322</v>
      </c>
      <c r="C51" s="29">
        <f t="shared" si="0"/>
        <v>1.0811866989334049</v>
      </c>
      <c r="D51" s="29">
        <f t="shared" si="0"/>
        <v>1.0323657804290285</v>
      </c>
      <c r="G51">
        <v>1997</v>
      </c>
      <c r="H51" s="29">
        <f t="shared" si="1"/>
        <v>5.987644209393217E-2</v>
      </c>
      <c r="I51" s="29">
        <f t="shared" si="1"/>
        <v>8.1186698933404911E-2</v>
      </c>
      <c r="J51" s="29">
        <f t="shared" si="1"/>
        <v>3.236578042902849E-2</v>
      </c>
    </row>
    <row r="52" spans="1:10" ht="15" customHeight="1" x14ac:dyDescent="0.25">
      <c r="A52">
        <v>1998</v>
      </c>
      <c r="B52" s="29">
        <f t="shared" si="0"/>
        <v>1.0297265650586458</v>
      </c>
      <c r="C52" s="29">
        <f t="shared" si="0"/>
        <v>1.0680770633683723</v>
      </c>
      <c r="D52" s="29">
        <f t="shared" si="0"/>
        <v>1.0323938501335992</v>
      </c>
      <c r="G52">
        <v>1998</v>
      </c>
      <c r="H52" s="29">
        <f t="shared" si="1"/>
        <v>2.9726565058645793E-2</v>
      </c>
      <c r="I52" s="29">
        <f t="shared" si="1"/>
        <v>6.807706336837227E-2</v>
      </c>
      <c r="J52" s="29">
        <f t="shared" si="1"/>
        <v>3.2393850133599189E-2</v>
      </c>
    </row>
    <row r="53" spans="1:10" ht="15" customHeight="1" x14ac:dyDescent="0.25">
      <c r="A53">
        <v>1999</v>
      </c>
      <c r="B53" s="29">
        <f t="shared" si="0"/>
        <v>0.98338195837163056</v>
      </c>
      <c r="C53" s="29">
        <f t="shared" si="0"/>
        <v>1.0673921142502329</v>
      </c>
      <c r="D53" s="29">
        <f t="shared" si="0"/>
        <v>1.0348993932272748</v>
      </c>
      <c r="G53">
        <v>1999</v>
      </c>
      <c r="H53" s="29">
        <f t="shared" si="1"/>
        <v>-1.661804162836944E-2</v>
      </c>
      <c r="I53" s="29">
        <f t="shared" si="1"/>
        <v>6.7392114250232948E-2</v>
      </c>
      <c r="J53" s="29">
        <f t="shared" si="1"/>
        <v>3.4899393227274755E-2</v>
      </c>
    </row>
    <row r="54" spans="1:10" ht="15" customHeight="1" x14ac:dyDescent="0.25">
      <c r="A54">
        <v>2000</v>
      </c>
      <c r="B54" s="29">
        <f t="shared" si="0"/>
        <v>1.0404479715326287</v>
      </c>
      <c r="C54" s="29">
        <f t="shared" si="0"/>
        <v>1.0764004223299699</v>
      </c>
      <c r="D54" s="29">
        <f t="shared" si="0"/>
        <v>1.0294028435806777</v>
      </c>
      <c r="G54">
        <v>2000</v>
      </c>
      <c r="H54" s="29">
        <f t="shared" si="1"/>
        <v>4.044797153262869E-2</v>
      </c>
      <c r="I54" s="29">
        <f t="shared" si="1"/>
        <v>7.6400422329969908E-2</v>
      </c>
      <c r="J54" s="29">
        <f t="shared" si="1"/>
        <v>2.9402843580677684E-2</v>
      </c>
    </row>
    <row r="55" spans="1:10" ht="15" customHeight="1" x14ac:dyDescent="0.25">
      <c r="A55">
        <v>2001</v>
      </c>
      <c r="B55" s="29">
        <f t="shared" si="0"/>
        <v>1.0208425454212691</v>
      </c>
      <c r="C55" s="29">
        <f t="shared" si="0"/>
        <v>1.0755578614006929</v>
      </c>
      <c r="D55" s="29">
        <f t="shared" si="0"/>
        <v>0.99981516133697068</v>
      </c>
      <c r="G55">
        <v>2001</v>
      </c>
      <c r="H55" s="29">
        <f t="shared" si="1"/>
        <v>2.0842545421269065E-2</v>
      </c>
      <c r="I55" s="29">
        <f t="shared" si="1"/>
        <v>7.5557861400692872E-2</v>
      </c>
      <c r="J55" s="29">
        <f t="shared" si="1"/>
        <v>-1.8483866302931862E-4</v>
      </c>
    </row>
    <row r="56" spans="1:10" ht="15" customHeight="1" x14ac:dyDescent="0.25">
      <c r="A56">
        <v>2002</v>
      </c>
      <c r="B56" s="29">
        <f t="shared" si="0"/>
        <v>1.0192790376219738</v>
      </c>
      <c r="C56" s="29">
        <f t="shared" si="0"/>
        <v>1.0840200383884875</v>
      </c>
      <c r="D56" s="29">
        <f t="shared" si="0"/>
        <v>1.008461303396984</v>
      </c>
      <c r="G56">
        <v>2002</v>
      </c>
      <c r="H56" s="29">
        <f t="shared" si="1"/>
        <v>1.9279037621973805E-2</v>
      </c>
      <c r="I56" s="29">
        <f t="shared" si="1"/>
        <v>8.4020038388487484E-2</v>
      </c>
      <c r="J56" s="29">
        <f t="shared" si="1"/>
        <v>8.4613033969840323E-3</v>
      </c>
    </row>
    <row r="57" spans="1:10" ht="15" customHeight="1" x14ac:dyDescent="0.25">
      <c r="A57">
        <v>2003</v>
      </c>
      <c r="B57" s="29">
        <f t="shared" si="0"/>
        <v>1.0293215284575112</v>
      </c>
      <c r="C57" s="29">
        <f t="shared" si="0"/>
        <v>1.0935248297136129</v>
      </c>
      <c r="D57" s="29">
        <f t="shared" si="0"/>
        <v>1.0192694824591333</v>
      </c>
      <c r="G57">
        <v>2003</v>
      </c>
      <c r="H57" s="29">
        <f t="shared" si="1"/>
        <v>2.9321528457511237E-2</v>
      </c>
      <c r="I57" s="29">
        <f t="shared" si="1"/>
        <v>9.3524829713612867E-2</v>
      </c>
      <c r="J57" s="29">
        <f t="shared" si="1"/>
        <v>1.9269482459133291E-2</v>
      </c>
    </row>
    <row r="58" spans="1:10" ht="15" customHeight="1" x14ac:dyDescent="0.25">
      <c r="A58">
        <v>2004</v>
      </c>
      <c r="B58" s="29">
        <f t="shared" si="0"/>
        <v>1.0604012444316899</v>
      </c>
      <c r="C58" s="29">
        <f t="shared" si="0"/>
        <v>1.0945906708517634</v>
      </c>
      <c r="D58" s="29">
        <f t="shared" si="0"/>
        <v>1.0282966328424605</v>
      </c>
      <c r="G58">
        <v>2004</v>
      </c>
      <c r="H58" s="29">
        <f t="shared" si="1"/>
        <v>6.0401244431689927E-2</v>
      </c>
      <c r="I58" s="29">
        <f t="shared" si="1"/>
        <v>9.4590670851763425E-2</v>
      </c>
      <c r="J58" s="29">
        <f t="shared" si="1"/>
        <v>2.8296632842460534E-2</v>
      </c>
    </row>
    <row r="59" spans="1:10" ht="15" customHeight="1" x14ac:dyDescent="0.25">
      <c r="A59">
        <v>2005</v>
      </c>
      <c r="B59" s="29">
        <f t="shared" si="0"/>
        <v>1.0460802084339225</v>
      </c>
      <c r="C59" s="29">
        <f t="shared" si="0"/>
        <v>1.1074266551008396</v>
      </c>
      <c r="D59" s="29">
        <f t="shared" si="0"/>
        <v>1.023970447765248</v>
      </c>
      <c r="G59">
        <v>2005</v>
      </c>
      <c r="H59" s="29">
        <f t="shared" si="1"/>
        <v>4.6080208433922465E-2</v>
      </c>
      <c r="I59" s="29">
        <f t="shared" si="1"/>
        <v>0.1074266551008396</v>
      </c>
      <c r="J59" s="29">
        <f t="shared" si="1"/>
        <v>2.3970447765248037E-2</v>
      </c>
    </row>
    <row r="60" spans="1:10" ht="15" customHeight="1" x14ac:dyDescent="0.25">
      <c r="A60">
        <v>2006</v>
      </c>
      <c r="B60" s="29">
        <f t="shared" si="0"/>
        <v>1.051919203084742</v>
      </c>
      <c r="C60" s="29">
        <f t="shared" si="0"/>
        <v>1.1209170096477639</v>
      </c>
      <c r="D60" s="29">
        <f t="shared" si="0"/>
        <v>1.0168141546682785</v>
      </c>
      <c r="G60">
        <v>2006</v>
      </c>
      <c r="H60" s="29">
        <f t="shared" si="1"/>
        <v>5.1919203084741961E-2</v>
      </c>
      <c r="I60" s="29">
        <f t="shared" si="1"/>
        <v>0.12091700964776386</v>
      </c>
      <c r="J60" s="29">
        <f t="shared" si="1"/>
        <v>1.6814154668278514E-2</v>
      </c>
    </row>
    <row r="61" spans="1:10" ht="15" customHeight="1" x14ac:dyDescent="0.25">
      <c r="A61">
        <v>2007</v>
      </c>
      <c r="B61" s="29">
        <f t="shared" ref="B61:D71" si="2">B22/B21</f>
        <v>1.0381189004281579</v>
      </c>
      <c r="C61" s="29">
        <f t="shared" si="2"/>
        <v>1.1363632109610922</v>
      </c>
      <c r="D61" s="29">
        <f t="shared" si="2"/>
        <v>1.008151947817099</v>
      </c>
      <c r="G61">
        <v>2007</v>
      </c>
      <c r="H61" s="29">
        <f t="shared" si="1"/>
        <v>3.8118900428157909E-2</v>
      </c>
      <c r="I61" s="29">
        <f t="shared" si="1"/>
        <v>0.13636321096109216</v>
      </c>
      <c r="J61" s="29">
        <f t="shared" si="1"/>
        <v>8.1519478170990478E-3</v>
      </c>
    </row>
    <row r="62" spans="1:10" ht="15" customHeight="1" x14ac:dyDescent="0.25">
      <c r="A62">
        <v>2008</v>
      </c>
      <c r="B62" s="29">
        <f t="shared" si="2"/>
        <v>1.0247165578054087</v>
      </c>
      <c r="C62" s="29">
        <f t="shared" si="2"/>
        <v>1.0909396631833823</v>
      </c>
      <c r="D62" s="29">
        <f t="shared" si="2"/>
        <v>0.98769707102898308</v>
      </c>
      <c r="G62">
        <v>2008</v>
      </c>
      <c r="H62" s="29">
        <f t="shared" si="1"/>
        <v>2.4716557805408712E-2</v>
      </c>
      <c r="I62" s="29">
        <f t="shared" si="1"/>
        <v>9.0939663183382313E-2</v>
      </c>
      <c r="J62" s="29">
        <f t="shared" si="1"/>
        <v>-1.2302928971016924E-2</v>
      </c>
    </row>
    <row r="63" spans="1:10" ht="15" customHeight="1" x14ac:dyDescent="0.25">
      <c r="A63">
        <v>2009</v>
      </c>
      <c r="B63" s="29">
        <f t="shared" si="2"/>
        <v>0.97456023186675644</v>
      </c>
      <c r="C63" s="29">
        <f t="shared" si="2"/>
        <v>1.0885705334438882</v>
      </c>
      <c r="D63" s="29">
        <f t="shared" si="2"/>
        <v>0.96375881631888327</v>
      </c>
      <c r="G63">
        <v>2009</v>
      </c>
      <c r="H63" s="29">
        <f t="shared" si="1"/>
        <v>-2.5439768133243557E-2</v>
      </c>
      <c r="I63" s="29">
        <f t="shared" si="1"/>
        <v>8.8570533443888211E-2</v>
      </c>
      <c r="J63" s="29">
        <f t="shared" si="1"/>
        <v>-3.6241183681116729E-2</v>
      </c>
    </row>
    <row r="64" spans="1:10" ht="15" customHeight="1" x14ac:dyDescent="0.25">
      <c r="A64">
        <v>2010</v>
      </c>
      <c r="B64" s="29">
        <f t="shared" si="2"/>
        <v>1.0482324803504093</v>
      </c>
      <c r="C64" s="29">
        <f t="shared" si="2"/>
        <v>1.1010306609198393</v>
      </c>
      <c r="D64" s="29">
        <f t="shared" si="2"/>
        <v>1.0168110751151151</v>
      </c>
      <c r="G64">
        <v>2010</v>
      </c>
      <c r="H64" s="29">
        <f t="shared" si="1"/>
        <v>4.8232480350409279E-2</v>
      </c>
      <c r="I64" s="29">
        <f t="shared" si="1"/>
        <v>0.10103066091983925</v>
      </c>
      <c r="J64" s="29">
        <f t="shared" si="1"/>
        <v>1.6811075115115148E-2</v>
      </c>
    </row>
    <row r="65" spans="1:10" ht="15" customHeight="1" x14ac:dyDescent="0.25">
      <c r="A65">
        <v>2011</v>
      </c>
      <c r="B65" s="29">
        <f t="shared" si="2"/>
        <v>1.0512111634318397</v>
      </c>
      <c r="C65" s="29">
        <f t="shared" si="2"/>
        <v>1.0901287238264004</v>
      </c>
      <c r="D65" s="29">
        <f t="shared" si="2"/>
        <v>1.0084969512405066</v>
      </c>
      <c r="G65">
        <v>2011</v>
      </c>
      <c r="H65" s="29">
        <f t="shared" si="1"/>
        <v>5.1211163431839735E-2</v>
      </c>
      <c r="I65" s="29">
        <f t="shared" si="1"/>
        <v>9.0128723826400359E-2</v>
      </c>
      <c r="J65" s="29">
        <f t="shared" si="1"/>
        <v>8.496951240506645E-3</v>
      </c>
    </row>
    <row r="66" spans="1:10" ht="15" customHeight="1" x14ac:dyDescent="0.25">
      <c r="A66">
        <v>2012</v>
      </c>
      <c r="B66" s="29">
        <f t="shared" si="2"/>
        <v>1.0436712545932272</v>
      </c>
      <c r="C66" s="29">
        <f t="shared" si="2"/>
        <v>1.0733198065939484</v>
      </c>
      <c r="D66" s="29">
        <f t="shared" si="2"/>
        <v>1.014593007831712</v>
      </c>
      <c r="G66">
        <v>2012</v>
      </c>
      <c r="H66" s="29">
        <f t="shared" si="1"/>
        <v>4.3671254593227182E-2</v>
      </c>
      <c r="I66" s="29">
        <f t="shared" si="1"/>
        <v>7.3319806593948433E-2</v>
      </c>
      <c r="J66" s="29">
        <f t="shared" si="1"/>
        <v>1.4593007831712024E-2</v>
      </c>
    </row>
    <row r="67" spans="1:10" ht="15" customHeight="1" x14ac:dyDescent="0.25">
      <c r="A67">
        <v>2013</v>
      </c>
      <c r="B67" s="29">
        <f t="shared" si="2"/>
        <v>1.0313203226967911</v>
      </c>
      <c r="C67" s="29">
        <f t="shared" si="2"/>
        <v>1.0722696992127043</v>
      </c>
      <c r="D67" s="29">
        <f t="shared" si="2"/>
        <v>1.0095672337978656</v>
      </c>
      <c r="G67">
        <v>2013</v>
      </c>
      <c r="H67" s="29">
        <f t="shared" si="1"/>
        <v>3.1320322696791081E-2</v>
      </c>
      <c r="I67" s="29">
        <f t="shared" si="1"/>
        <v>7.2269699212704319E-2</v>
      </c>
      <c r="J67" s="29">
        <f t="shared" si="1"/>
        <v>9.5672337978656152E-3</v>
      </c>
    </row>
    <row r="68" spans="1:10" ht="15" customHeight="1" x14ac:dyDescent="0.25">
      <c r="A68">
        <v>2014</v>
      </c>
      <c r="B68" s="29">
        <f t="shared" si="2"/>
        <v>1.008953415057793</v>
      </c>
      <c r="C68" s="29">
        <f t="shared" si="2"/>
        <v>1.0675577868423805</v>
      </c>
      <c r="D68" s="29">
        <f t="shared" si="2"/>
        <v>1.0180043836044019</v>
      </c>
      <c r="G68">
        <v>2014</v>
      </c>
      <c r="H68" s="29">
        <f t="shared" si="1"/>
        <v>8.9534150577930127E-3</v>
      </c>
      <c r="I68" s="29">
        <f t="shared" si="1"/>
        <v>6.7557786842380452E-2</v>
      </c>
      <c r="J68" s="29">
        <f t="shared" si="1"/>
        <v>1.800438360440193E-2</v>
      </c>
    </row>
    <row r="69" spans="1:10" ht="15" customHeight="1" x14ac:dyDescent="0.25">
      <c r="A69">
        <v>2015</v>
      </c>
      <c r="B69" s="29">
        <f t="shared" si="2"/>
        <v>1.0144778594718604</v>
      </c>
      <c r="C69" s="29">
        <f t="shared" si="2"/>
        <v>1.063583529605405</v>
      </c>
      <c r="D69" s="29">
        <f t="shared" si="2"/>
        <v>1.0208709298066059</v>
      </c>
      <c r="G69">
        <v>2015</v>
      </c>
      <c r="H69" s="29">
        <f t="shared" si="1"/>
        <v>1.4477859471860421E-2</v>
      </c>
      <c r="I69" s="29">
        <f t="shared" si="1"/>
        <v>6.3583529605405031E-2</v>
      </c>
      <c r="J69" s="29">
        <f t="shared" si="1"/>
        <v>2.0870929806605876E-2</v>
      </c>
    </row>
    <row r="70" spans="1:10" ht="15" customHeight="1" x14ac:dyDescent="0.25">
      <c r="A70">
        <v>2016</v>
      </c>
      <c r="B70" s="29">
        <f t="shared" si="2"/>
        <v>1.0043425719946297</v>
      </c>
      <c r="C70" s="29">
        <f t="shared" si="2"/>
        <v>1.061238521461854</v>
      </c>
      <c r="D70" s="29">
        <f t="shared" si="2"/>
        <v>1.007427888805795</v>
      </c>
      <c r="G70">
        <v>2016</v>
      </c>
      <c r="H70" s="29">
        <f t="shared" si="1"/>
        <v>4.3425719946297292E-3</v>
      </c>
      <c r="I70" s="29">
        <f t="shared" si="1"/>
        <v>6.1238521461854045E-2</v>
      </c>
      <c r="J70" s="29">
        <f t="shared" si="1"/>
        <v>7.4278888057950354E-3</v>
      </c>
    </row>
    <row r="71" spans="1:10" ht="15" customHeight="1" x14ac:dyDescent="0.25">
      <c r="A71">
        <v>2017</v>
      </c>
      <c r="B71" s="29">
        <f t="shared" si="2"/>
        <v>1.0067501267997943</v>
      </c>
      <c r="C71" s="29">
        <f t="shared" si="2"/>
        <v>1.0630391593852879</v>
      </c>
      <c r="D71" s="29">
        <f t="shared" si="2"/>
        <v>1.0154700355959321</v>
      </c>
      <c r="G71">
        <v>2017</v>
      </c>
      <c r="H71" s="29">
        <f t="shared" si="1"/>
        <v>6.7501267997942538E-3</v>
      </c>
      <c r="I71" s="29">
        <f t="shared" si="1"/>
        <v>6.3039159385287924E-2</v>
      </c>
      <c r="J71" s="29">
        <f t="shared" si="1"/>
        <v>1.5470035595932075E-2</v>
      </c>
    </row>
    <row r="72" spans="1:10" ht="15" customHeight="1" x14ac:dyDescent="0.25">
      <c r="A72">
        <v>2018</v>
      </c>
      <c r="B72" s="29">
        <f t="shared" ref="B72:D72" si="3">B33/B32</f>
        <v>1.0519000274080426</v>
      </c>
      <c r="C72" s="29">
        <f t="shared" si="3"/>
        <v>1.0824001499799789</v>
      </c>
      <c r="D72" s="29">
        <f t="shared" si="3"/>
        <v>1.0568000818803718</v>
      </c>
      <c r="G72">
        <v>2018</v>
      </c>
      <c r="H72" s="29">
        <f t="shared" ref="H72:H75" si="4">B72-1</f>
        <v>5.1900027408042559E-2</v>
      </c>
      <c r="I72" s="29">
        <f t="shared" ref="I72:I75" si="5">C72-1</f>
        <v>8.2400149979978909E-2</v>
      </c>
      <c r="J72" s="29">
        <f t="shared" ref="J72:J75" si="6">D72-1</f>
        <v>5.6800081880371778E-2</v>
      </c>
    </row>
    <row r="73" spans="1:10" ht="15" customHeight="1" x14ac:dyDescent="0.25">
      <c r="A73">
        <v>2019</v>
      </c>
      <c r="B73" s="29">
        <f t="shared" ref="B73:D73" si="7">B34/B33</f>
        <v>1.0380998511398345</v>
      </c>
      <c r="C73" s="29">
        <f t="shared" si="7"/>
        <v>1.0764000325887213</v>
      </c>
      <c r="D73" s="29">
        <f t="shared" si="7"/>
        <v>1.0481999446475083</v>
      </c>
      <c r="G73">
        <v>2019</v>
      </c>
      <c r="H73" s="29">
        <f t="shared" si="4"/>
        <v>3.8099851139834495E-2</v>
      </c>
      <c r="I73" s="29">
        <f t="shared" si="5"/>
        <v>7.6400032588721301E-2</v>
      </c>
      <c r="J73" s="29">
        <f t="shared" si="6"/>
        <v>4.8199944647508319E-2</v>
      </c>
    </row>
    <row r="74" spans="1:10" ht="15" customHeight="1" x14ac:dyDescent="0.25">
      <c r="A74">
        <v>2020</v>
      </c>
      <c r="B74" s="29">
        <f t="shared" ref="B74:D74" si="8">B35/B34</f>
        <v>1.0247000433207072</v>
      </c>
      <c r="C74" s="29">
        <f t="shared" si="8"/>
        <v>1.0509001121881396</v>
      </c>
      <c r="D74" s="29">
        <f t="shared" si="8"/>
        <v>1.0177000638281082</v>
      </c>
      <c r="G74">
        <v>2020</v>
      </c>
      <c r="H74" s="29">
        <f t="shared" si="4"/>
        <v>2.4700043320707188E-2</v>
      </c>
      <c r="I74" s="29">
        <f t="shared" si="5"/>
        <v>5.0900112188139612E-2</v>
      </c>
      <c r="J74" s="29">
        <f t="shared" si="6"/>
        <v>1.7700063828108181E-2</v>
      </c>
    </row>
    <row r="75" spans="1:10" ht="15" customHeight="1" x14ac:dyDescent="0.25">
      <c r="A75">
        <v>2021</v>
      </c>
      <c r="B75" s="29">
        <f t="shared" ref="B75:D75" si="9">B36/B35</f>
        <v>0.97459996325832698</v>
      </c>
      <c r="C75" s="29">
        <f t="shared" si="9"/>
        <v>1.0586001791509481</v>
      </c>
      <c r="D75" s="29">
        <f t="shared" si="9"/>
        <v>1.0028000624235451</v>
      </c>
      <c r="G75">
        <v>2021</v>
      </c>
      <c r="H75" s="29">
        <f t="shared" si="4"/>
        <v>-2.5400036741673016E-2</v>
      </c>
      <c r="I75" s="29">
        <f t="shared" si="5"/>
        <v>5.8600179150948062E-2</v>
      </c>
      <c r="J75" s="29">
        <f t="shared" si="6"/>
        <v>2.8000624235451355E-3</v>
      </c>
    </row>
    <row r="76" spans="1:10" ht="15" customHeight="1" x14ac:dyDescent="0.25">
      <c r="B76" s="29"/>
      <c r="C76" s="29"/>
      <c r="D76" s="29"/>
      <c r="H76" s="29"/>
      <c r="I76" s="29"/>
      <c r="J76" s="29"/>
    </row>
    <row r="77" spans="1:10" ht="15" customHeight="1" x14ac:dyDescent="0.25"/>
    <row r="78" spans="1:10" ht="15" customHeight="1" x14ac:dyDescent="0.25">
      <c r="A78" s="30" t="s">
        <v>609</v>
      </c>
      <c r="B78" s="23" t="s">
        <v>604</v>
      </c>
      <c r="C78" s="24" t="s">
        <v>605</v>
      </c>
      <c r="D78" s="24" t="s">
        <v>606</v>
      </c>
      <c r="E78" s="31"/>
      <c r="F78" s="31"/>
      <c r="G78" t="s">
        <v>628</v>
      </c>
    </row>
    <row r="79" spans="1:10" ht="15" customHeight="1" x14ac:dyDescent="0.25">
      <c r="A79" s="30" t="s">
        <v>610</v>
      </c>
      <c r="B79" s="32">
        <f>GEOMEAN(B45:B75)-1</f>
        <v>3.3305752183235615E-2</v>
      </c>
      <c r="C79" s="32"/>
      <c r="D79" s="32"/>
      <c r="E79" s="33"/>
      <c r="F79" s="33"/>
      <c r="H79" s="48">
        <f>AVERAGE(H45:H75)</f>
        <v>3.3655205735165582E-2</v>
      </c>
      <c r="I79" s="48"/>
      <c r="J79" s="48"/>
    </row>
    <row r="80" spans="1:10" ht="15" customHeight="1" x14ac:dyDescent="0.25">
      <c r="A80" s="30" t="s">
        <v>611</v>
      </c>
      <c r="B80" s="34"/>
      <c r="C80" s="34"/>
      <c r="D80" s="34"/>
    </row>
    <row r="81" spans="1:4" ht="15" customHeight="1" x14ac:dyDescent="0.25">
      <c r="A81" s="30"/>
      <c r="B81" s="34"/>
      <c r="C81" s="34"/>
      <c r="D81" s="34"/>
    </row>
    <row r="82" spans="1:4" ht="15" customHeight="1" x14ac:dyDescent="0.25">
      <c r="A82" s="30" t="s">
        <v>610</v>
      </c>
      <c r="B82" s="35">
        <f>PRODUCT(B45:B75)^(1/(75-44))-1</f>
        <v>3.3305752183235615E-2</v>
      </c>
      <c r="C82" s="35"/>
      <c r="D82" s="35"/>
    </row>
    <row r="83" spans="1:4" ht="15" customHeight="1" x14ac:dyDescent="0.25">
      <c r="A83" s="30" t="s">
        <v>612</v>
      </c>
      <c r="B83" s="34"/>
      <c r="C83" s="34"/>
      <c r="D83" s="34"/>
    </row>
    <row r="84" spans="1:4" ht="15" customHeight="1" x14ac:dyDescent="0.25">
      <c r="A84" s="30"/>
      <c r="B84" s="34"/>
      <c r="C84" s="34"/>
      <c r="D84" s="34"/>
    </row>
    <row r="85" spans="1:4" ht="15" customHeight="1" x14ac:dyDescent="0.25">
      <c r="A85" s="30" t="s">
        <v>610</v>
      </c>
      <c r="B85" s="35">
        <f>(B36/B5)^(1/31)-1</f>
        <v>3.3305752183235615E-2</v>
      </c>
      <c r="C85" s="35"/>
      <c r="D85" s="35"/>
    </row>
    <row r="86" spans="1:4" ht="15" customHeight="1" x14ac:dyDescent="0.25">
      <c r="A86" s="30" t="s">
        <v>613</v>
      </c>
      <c r="B86" s="34"/>
      <c r="C86" s="34"/>
      <c r="D86" s="34"/>
    </row>
  </sheetData>
  <mergeCells count="1"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57FE-A068-4606-89A3-04E3EC4A73B1}">
  <dimension ref="A1:R31"/>
  <sheetViews>
    <sheetView zoomScale="135" zoomScaleNormal="135" workbookViewId="0"/>
  </sheetViews>
  <sheetFormatPr defaultRowHeight="15" x14ac:dyDescent="0.25"/>
  <cols>
    <col min="1" max="1" width="15.28515625" customWidth="1"/>
    <col min="2" max="2" width="15.7109375" customWidth="1"/>
    <col min="3" max="3" width="17.140625" customWidth="1"/>
    <col min="4" max="4" width="10.85546875" customWidth="1"/>
    <col min="5" max="5" width="14.85546875" customWidth="1"/>
    <col min="6" max="6" width="15.5703125" customWidth="1"/>
    <col min="7" max="7" width="4.28515625" customWidth="1"/>
    <col min="8" max="8" width="17.85546875" customWidth="1"/>
    <col min="9" max="10" width="10.85546875" customWidth="1"/>
    <col min="11" max="18" width="11.42578125" customWidth="1"/>
  </cols>
  <sheetData>
    <row r="1" spans="1:18" ht="18.75" x14ac:dyDescent="0.3">
      <c r="A1" s="5" t="s">
        <v>26</v>
      </c>
    </row>
    <row r="2" spans="1:18" ht="18.75" x14ac:dyDescent="0.3">
      <c r="A2" s="5" t="s">
        <v>614</v>
      </c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6"/>
      <c r="N2" s="6"/>
      <c r="O2" s="6"/>
    </row>
    <row r="3" spans="1:18" ht="18.75" x14ac:dyDescent="0.3">
      <c r="A3" s="5" t="s">
        <v>615</v>
      </c>
      <c r="B3" s="6"/>
      <c r="C3" s="6"/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</row>
    <row r="4" spans="1:18" ht="18.75" x14ac:dyDescent="0.3">
      <c r="A4" s="6"/>
      <c r="B4" s="6"/>
      <c r="C4" s="6"/>
      <c r="D4" s="6" t="s">
        <v>616</v>
      </c>
      <c r="E4" s="6"/>
      <c r="F4" s="6"/>
      <c r="G4" s="6"/>
      <c r="H4" s="6"/>
      <c r="I4" s="6"/>
      <c r="J4" s="7"/>
      <c r="K4" s="6"/>
      <c r="L4" s="6"/>
      <c r="M4" s="6"/>
      <c r="N4" s="6"/>
      <c r="O4" s="6"/>
    </row>
    <row r="5" spans="1:18" ht="18.75" x14ac:dyDescent="0.3">
      <c r="A5" s="6"/>
      <c r="B5" s="6" t="s">
        <v>617</v>
      </c>
      <c r="C5" s="6"/>
      <c r="D5" s="6">
        <v>1981</v>
      </c>
      <c r="E5" s="36">
        <v>12.7</v>
      </c>
      <c r="F5" s="6" t="s">
        <v>618</v>
      </c>
      <c r="G5" s="6"/>
      <c r="H5" s="6" t="s">
        <v>631</v>
      </c>
      <c r="I5" s="6"/>
      <c r="J5" s="7"/>
      <c r="K5" s="6"/>
      <c r="L5" s="6"/>
      <c r="M5" s="6"/>
      <c r="N5" s="6"/>
      <c r="O5" s="6"/>
    </row>
    <row r="6" spans="1:18" ht="18.75" x14ac:dyDescent="0.3">
      <c r="A6" s="6"/>
      <c r="B6" s="6" t="s">
        <v>619</v>
      </c>
      <c r="C6" s="6"/>
      <c r="D6" s="6">
        <v>2014</v>
      </c>
      <c r="E6" s="36">
        <v>2000</v>
      </c>
      <c r="F6" s="6" t="s">
        <v>618</v>
      </c>
      <c r="G6" s="6"/>
      <c r="H6" s="6" t="s">
        <v>662</v>
      </c>
      <c r="I6" s="6"/>
      <c r="J6" s="7"/>
      <c r="K6" s="6"/>
      <c r="L6" s="6"/>
      <c r="M6" s="6"/>
      <c r="N6" s="6"/>
      <c r="O6" s="6"/>
    </row>
    <row r="7" spans="1:18" ht="18.75" x14ac:dyDescent="0.3">
      <c r="A7" s="6"/>
      <c r="B7" s="6"/>
      <c r="C7" s="6"/>
      <c r="D7" s="6"/>
      <c r="E7" s="6"/>
      <c r="F7" s="6"/>
      <c r="G7" s="6"/>
      <c r="H7" s="6"/>
      <c r="I7" s="6"/>
      <c r="J7" s="7"/>
      <c r="K7" s="6"/>
      <c r="L7" s="6"/>
      <c r="M7" s="6"/>
      <c r="N7" s="6"/>
      <c r="O7" s="6"/>
    </row>
    <row r="8" spans="1:18" ht="18.75" x14ac:dyDescent="0.3">
      <c r="A8" s="6"/>
      <c r="B8" s="6"/>
      <c r="C8" s="6"/>
      <c r="D8" s="6" t="s">
        <v>620</v>
      </c>
      <c r="E8" s="6"/>
      <c r="F8" s="6" t="s">
        <v>621</v>
      </c>
      <c r="G8" s="6"/>
      <c r="H8" s="6" t="s">
        <v>622</v>
      </c>
      <c r="I8" s="6"/>
      <c r="J8" s="7"/>
      <c r="K8" s="6"/>
      <c r="L8" s="19"/>
      <c r="M8" s="19"/>
      <c r="N8" s="19"/>
      <c r="O8" s="6"/>
    </row>
    <row r="9" spans="1:18" ht="18.75" x14ac:dyDescent="0.3">
      <c r="A9" s="6"/>
      <c r="B9" s="6" t="s">
        <v>623</v>
      </c>
      <c r="C9" s="6"/>
      <c r="D9" s="37" t="s">
        <v>624</v>
      </c>
      <c r="E9" s="38"/>
      <c r="F9" s="39">
        <f>ROUND(E6/E5,4)</f>
        <v>157.4803</v>
      </c>
      <c r="G9" s="6"/>
      <c r="H9" s="40">
        <f>ROUND(E6/E5,4)</f>
        <v>157.4803</v>
      </c>
      <c r="I9" s="6"/>
      <c r="J9" s="7"/>
      <c r="K9" s="7"/>
      <c r="L9" s="57"/>
      <c r="M9" s="55"/>
      <c r="N9" s="55"/>
      <c r="O9" s="7"/>
      <c r="P9" s="2"/>
      <c r="Q9" s="2"/>
      <c r="R9" s="2"/>
    </row>
    <row r="10" spans="1:18" ht="18.75" x14ac:dyDescent="0.3">
      <c r="A10" s="6"/>
      <c r="B10" s="6"/>
      <c r="C10" s="6"/>
      <c r="D10" s="6"/>
      <c r="E10" s="6"/>
      <c r="F10" s="6"/>
      <c r="G10" s="6"/>
      <c r="H10" s="6"/>
      <c r="I10" s="6"/>
      <c r="J10" s="7"/>
      <c r="K10" s="54"/>
      <c r="L10" s="55"/>
      <c r="M10" s="45"/>
      <c r="N10" s="55"/>
      <c r="O10" s="6"/>
    </row>
    <row r="11" spans="1:18" ht="18.75" x14ac:dyDescent="0.3">
      <c r="A11" s="6"/>
      <c r="B11" s="6" t="s">
        <v>625</v>
      </c>
      <c r="C11" s="6"/>
      <c r="D11" s="37" t="s">
        <v>661</v>
      </c>
      <c r="E11" s="38"/>
      <c r="F11" s="39">
        <f>F9^(1/(D6-D5-1))-1</f>
        <v>0.17128699103169809</v>
      </c>
      <c r="G11" s="6"/>
      <c r="H11" s="40">
        <f>F11</f>
        <v>0.17128699103169809</v>
      </c>
      <c r="I11" s="6"/>
      <c r="J11" s="7"/>
      <c r="K11" s="6"/>
      <c r="L11" s="6"/>
      <c r="M11" s="6"/>
      <c r="N11" s="6"/>
      <c r="O11" s="6"/>
    </row>
    <row r="12" spans="1:18" ht="18.75" x14ac:dyDescent="0.3">
      <c r="A12" s="6"/>
      <c r="B12" s="7"/>
      <c r="C12" s="7"/>
      <c r="D12" s="7"/>
      <c r="E12" s="7"/>
      <c r="F12" s="7"/>
      <c r="G12" s="7"/>
      <c r="H12" s="7"/>
      <c r="I12" s="7"/>
      <c r="J12" s="7"/>
      <c r="K12" s="6"/>
      <c r="L12" s="56"/>
      <c r="M12" s="56"/>
      <c r="N12" s="56"/>
      <c r="O12" s="6"/>
    </row>
    <row r="13" spans="1:18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6"/>
      <c r="L13" s="6"/>
      <c r="M13" s="6"/>
      <c r="N13" s="6"/>
      <c r="O13" s="6"/>
    </row>
    <row r="14" spans="1:18" ht="18.7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6"/>
      <c r="L14" s="6"/>
      <c r="M14" s="6"/>
      <c r="N14" s="6"/>
      <c r="O14" s="6"/>
    </row>
    <row r="15" spans="1:18" ht="18.7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6"/>
      <c r="L15" s="6"/>
      <c r="M15" s="6"/>
      <c r="N15" s="6"/>
      <c r="O15" s="6"/>
    </row>
    <row r="16" spans="1:18" ht="18.75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6"/>
      <c r="L16" s="6"/>
      <c r="M16" s="6"/>
      <c r="N16" s="6"/>
      <c r="O16" s="6"/>
    </row>
    <row r="17" spans="1:15" ht="18.75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6"/>
      <c r="L17" s="6"/>
      <c r="M17" s="6"/>
      <c r="N17" s="6"/>
      <c r="O17" s="6"/>
    </row>
    <row r="18" spans="1:15" ht="18.75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6"/>
      <c r="L18" s="6"/>
      <c r="M18" s="6"/>
      <c r="N18" s="6"/>
      <c r="O18" s="6"/>
    </row>
    <row r="19" spans="1:15" ht="18.7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6"/>
      <c r="L19" s="6"/>
      <c r="M19" s="6"/>
      <c r="N19" s="6"/>
      <c r="O19" s="6"/>
    </row>
    <row r="20" spans="1:15" ht="18.75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6"/>
      <c r="L20" s="6"/>
      <c r="M20" s="6"/>
      <c r="N20" s="6"/>
      <c r="O20" s="6"/>
    </row>
    <row r="21" spans="1:15" ht="18.75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6"/>
      <c r="L21" s="6"/>
      <c r="M21" s="6"/>
      <c r="N21" s="6"/>
      <c r="O21" s="6"/>
    </row>
    <row r="22" spans="1:15" ht="18.75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6"/>
      <c r="L22" s="6"/>
      <c r="M22" s="6"/>
      <c r="N22" s="6"/>
      <c r="O22" s="6"/>
    </row>
    <row r="23" spans="1:15" ht="18.75" x14ac:dyDescent="0.3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8.75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8.75" x14ac:dyDescent="0.3">
      <c r="A25" s="6"/>
      <c r="B25" s="4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.75" x14ac:dyDescent="0.3">
      <c r="A26" s="6"/>
      <c r="B26" s="4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8.75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8.75" x14ac:dyDescent="0.3">
      <c r="A28" s="6"/>
      <c r="B28" s="41"/>
      <c r="C28" s="4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8.7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8.7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8.7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GENERAL INFO</vt:lpstr>
      <vt:lpstr>DATA</vt:lpstr>
      <vt:lpstr>ADDITIONAL AUTO DATA</vt:lpstr>
      <vt:lpstr>AUTO PRICES</vt:lpstr>
      <vt:lpstr>GROWTH RATE</vt:lpstr>
      <vt:lpstr>GROWTH RATE 2</vt:lpstr>
      <vt:lpstr>MSPr</vt:lpstr>
      <vt:lpstr>price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2012</dc:creator>
  <cp:lastModifiedBy>Steve Hiebsch</cp:lastModifiedBy>
  <dcterms:created xsi:type="dcterms:W3CDTF">2013-01-23T04:18:22Z</dcterms:created>
  <dcterms:modified xsi:type="dcterms:W3CDTF">2024-03-15T17:45:44Z</dcterms:modified>
</cp:coreProperties>
</file>